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850" yWindow="750" windowWidth="13950" windowHeight="10335" tabRatio="730"/>
  </bookViews>
  <sheets>
    <sheet name="Приложение 1" sheetId="40" r:id="rId1"/>
    <sheet name="НЕ ПИПАЙ" sheetId="45" state="hidden" r:id="rId2"/>
  </sheets>
  <externalReferences>
    <externalReference r:id="rId3"/>
    <externalReference r:id="rId4"/>
  </externalReferences>
  <definedNames>
    <definedName name="AUER">#REF!</definedName>
    <definedName name="BBB">#REF!</definedName>
    <definedName name="BBR">#REF!</definedName>
    <definedName name="dog">#REF!</definedName>
    <definedName name="eho">#REF!</definedName>
    <definedName name="karlovo">#REF!</definedName>
    <definedName name="oee">#REF!</definedName>
    <definedName name="plovdiv2">#REF!</definedName>
    <definedName name="ProceduresZOP">[1]Sheet1!$B$3:$B$12</definedName>
    <definedName name="SUMI">#REF!</definedName>
    <definedName name="uwe">#REF!</definedName>
    <definedName name="Адреси">#REF!</definedName>
    <definedName name="АУЕР">[2]Sheet6!$A$1:$AB$2046</definedName>
    <definedName name="ББР">#REF!</definedName>
    <definedName name="вс">#REF!</definedName>
    <definedName name="всичко">#REF!</definedName>
    <definedName name="дата">#REF!</definedName>
    <definedName name="дейност">#REF!</definedName>
    <definedName name="Договори">#REF!</definedName>
    <definedName name="карлово">#REF!</definedName>
    <definedName name="области">#REF!</definedName>
    <definedName name="обс">#REF!</definedName>
    <definedName name="обследвания">#REF!</definedName>
    <definedName name="ОБЩО">#REF!</definedName>
    <definedName name="ОН">#REF!</definedName>
    <definedName name="пловдив">#REF!</definedName>
    <definedName name="протокол">#REF!</definedName>
    <definedName name="суми">#REF!</definedName>
    <definedName name="сумиии1">#REF!</definedName>
    <definedName name="чл.12">#REF!</definedName>
  </definedNames>
  <calcPr calcId="145621"/>
  <pivotCaches>
    <pivotCache cacheId="1" r:id="rId5"/>
  </pivotCaches>
</workbook>
</file>

<file path=xl/calcChain.xml><?xml version="1.0" encoding="utf-8"?>
<calcChain xmlns="http://schemas.openxmlformats.org/spreadsheetml/2006/main">
  <c r="C19" i="45" l="1"/>
  <c r="B10" i="45"/>
  <c r="C24" i="45"/>
  <c r="B23" i="45"/>
  <c r="C23" i="45"/>
  <c r="B9" i="45"/>
  <c r="B19" i="45"/>
  <c r="B14" i="45"/>
  <c r="B20" i="45"/>
  <c r="C25" i="45"/>
  <c r="B3" i="45"/>
  <c r="B25" i="45"/>
  <c r="C14" i="45"/>
  <c r="C4" i="45"/>
  <c r="B12" i="45"/>
  <c r="B24" i="45"/>
  <c r="C27" i="45"/>
  <c r="B2" i="45"/>
  <c r="B5" i="45"/>
  <c r="C10" i="45"/>
  <c r="B17" i="45"/>
  <c r="C5" i="45"/>
  <c r="C13" i="45"/>
  <c r="B18" i="45"/>
  <c r="B8" i="45"/>
  <c r="C8" i="45"/>
  <c r="C21" i="45"/>
  <c r="B21" i="45"/>
  <c r="C17" i="45"/>
  <c r="B29" i="45"/>
  <c r="C7" i="45"/>
  <c r="C11" i="45"/>
  <c r="B6" i="45"/>
  <c r="C20" i="45"/>
  <c r="C28" i="45"/>
  <c r="C12" i="45"/>
  <c r="C22" i="45"/>
  <c r="C6" i="45"/>
  <c r="C9" i="45"/>
  <c r="C3" i="45"/>
  <c r="C29" i="45"/>
  <c r="B11" i="45"/>
  <c r="B26" i="45"/>
  <c r="B16" i="45"/>
  <c r="C15" i="45"/>
  <c r="B28" i="45"/>
  <c r="B4" i="45"/>
  <c r="B7" i="45"/>
  <c r="C16" i="45"/>
  <c r="B27" i="45"/>
  <c r="B22" i="45"/>
  <c r="C18" i="45"/>
  <c r="C26" i="45"/>
  <c r="B15" i="45"/>
  <c r="C2" i="45"/>
  <c r="B13" i="45"/>
</calcChain>
</file>

<file path=xl/sharedStrings.xml><?xml version="1.0" encoding="utf-8"?>
<sst xmlns="http://schemas.openxmlformats.org/spreadsheetml/2006/main" count="210" uniqueCount="163">
  <si>
    <t>Област</t>
  </si>
  <si>
    <t>Габрово</t>
  </si>
  <si>
    <t>Кюстендил</t>
  </si>
  <si>
    <t>Монтана</t>
  </si>
  <si>
    <t>Русе</t>
  </si>
  <si>
    <t>Сливен</t>
  </si>
  <si>
    <t>Търговище</t>
  </si>
  <si>
    <t>Ямбол</t>
  </si>
  <si>
    <t>Силистра</t>
  </si>
  <si>
    <t>София-град</t>
  </si>
  <si>
    <t>Пловдив</t>
  </si>
  <si>
    <t>Хасково</t>
  </si>
  <si>
    <t>Плевен</t>
  </si>
  <si>
    <t>Враца</t>
  </si>
  <si>
    <t>Варна</t>
  </si>
  <si>
    <t>Кърджали</t>
  </si>
  <si>
    <t>Ловеч</t>
  </si>
  <si>
    <t>Перник</t>
  </si>
  <si>
    <t>Благоевград</t>
  </si>
  <si>
    <t>Бургас</t>
  </si>
  <si>
    <t>Велико Търново</t>
  </si>
  <si>
    <t>Добрич</t>
  </si>
  <si>
    <t>Пазарджик</t>
  </si>
  <si>
    <t>Разград</t>
  </si>
  <si>
    <t>Смолян</t>
  </si>
  <si>
    <t>Софийска област</t>
  </si>
  <si>
    <t>Стара Загора</t>
  </si>
  <si>
    <t>Шумен</t>
  </si>
  <si>
    <t>Видин</t>
  </si>
  <si>
    <t>ПЛОВДИВ</t>
  </si>
  <si>
    <t>БУРГАС</t>
  </si>
  <si>
    <t>ВИДИН</t>
  </si>
  <si>
    <t>КЮСТЕНДИЛ</t>
  </si>
  <si>
    <t>ЛОВЕЧ</t>
  </si>
  <si>
    <t>МОНТАНА</t>
  </si>
  <si>
    <t>СЛИВЕН</t>
  </si>
  <si>
    <t>Аксаково</t>
  </si>
  <si>
    <t>Белослав</t>
  </si>
  <si>
    <t>Вълчи дол</t>
  </si>
  <si>
    <t>Долни Чифлик</t>
  </si>
  <si>
    <t>Провадия</t>
  </si>
  <si>
    <t>Горна Оряховица</t>
  </si>
  <si>
    <t>Елена</t>
  </si>
  <si>
    <t>Павликени</t>
  </si>
  <si>
    <t>Полски Тръмбеш</t>
  </si>
  <si>
    <t>Свищов</t>
  </si>
  <si>
    <t>Стражица</t>
  </si>
  <si>
    <t>Димово</t>
  </si>
  <si>
    <t>Кула</t>
  </si>
  <si>
    <t>Бяла Слатина</t>
  </si>
  <si>
    <t>Козлодуй</t>
  </si>
  <si>
    <t>Мездра</t>
  </si>
  <si>
    <t>Мизия</t>
  </si>
  <si>
    <t>Оряхово</t>
  </si>
  <si>
    <t>Балчик</t>
  </si>
  <si>
    <t>Генерал Тошево</t>
  </si>
  <si>
    <t>Каварна</t>
  </si>
  <si>
    <t>Тервел</t>
  </si>
  <si>
    <t>Ардино</t>
  </si>
  <si>
    <t>Джебел</t>
  </si>
  <si>
    <t>Кирково</t>
  </si>
  <si>
    <t>Крумовград</t>
  </si>
  <si>
    <t>Момчилград</t>
  </si>
  <si>
    <t>Бобов дол</t>
  </si>
  <si>
    <t>Дупница</t>
  </si>
  <si>
    <t>Луковит</t>
  </si>
  <si>
    <t>Тетевен</t>
  </si>
  <si>
    <t>Троян</t>
  </si>
  <si>
    <t>Берковица</t>
  </si>
  <si>
    <t>Лом</t>
  </si>
  <si>
    <t>Белово</t>
  </si>
  <si>
    <t>Брацигово</t>
  </si>
  <si>
    <t>Велинград</t>
  </si>
  <si>
    <t>Панагюрище</t>
  </si>
  <si>
    <t>Пещера</t>
  </si>
  <si>
    <t>Септември</t>
  </si>
  <si>
    <t>Стрелча</t>
  </si>
  <si>
    <t>Брезник</t>
  </si>
  <si>
    <t>Радомир</t>
  </si>
  <si>
    <t>Белене</t>
  </si>
  <si>
    <t xml:space="preserve">Гулянци    </t>
  </si>
  <si>
    <t>Долна Митрополия</t>
  </si>
  <si>
    <t>Левски</t>
  </si>
  <si>
    <t>Никопол</t>
  </si>
  <si>
    <t>Червен бряг</t>
  </si>
  <si>
    <t>Асеновград</t>
  </si>
  <si>
    <t>Карлово</t>
  </si>
  <si>
    <t>Лъки</t>
  </si>
  <si>
    <t>Раковски</t>
  </si>
  <si>
    <t>Сопот</t>
  </si>
  <si>
    <t>Стамболийски</t>
  </si>
  <si>
    <t>Хисаря</t>
  </si>
  <si>
    <t xml:space="preserve"> Завет</t>
  </si>
  <si>
    <t xml:space="preserve">Исперих </t>
  </si>
  <si>
    <t>Кубрат</t>
  </si>
  <si>
    <t>Лозница</t>
  </si>
  <si>
    <t xml:space="preserve"> Тутракан</t>
  </si>
  <si>
    <t>Нова Загора</t>
  </si>
  <si>
    <t>Твърдица</t>
  </si>
  <si>
    <t>Девин</t>
  </si>
  <si>
    <t>Мадан</t>
  </si>
  <si>
    <t>Рудозем</t>
  </si>
  <si>
    <t>Чепеларе</t>
  </si>
  <si>
    <t>София</t>
  </si>
  <si>
    <t>Божурище</t>
  </si>
  <si>
    <t>Ботевград</t>
  </si>
  <si>
    <t>Годеч</t>
  </si>
  <si>
    <t>Горна Малина</t>
  </si>
  <si>
    <t xml:space="preserve">Долна баня </t>
  </si>
  <si>
    <t>Етрополе</t>
  </si>
  <si>
    <t>Златица</t>
  </si>
  <si>
    <t xml:space="preserve">Самоков </t>
  </si>
  <si>
    <t>Своге</t>
  </si>
  <si>
    <t>Сливница</t>
  </si>
  <si>
    <t>Гълъбово</t>
  </si>
  <si>
    <t>Казанлък</t>
  </si>
  <si>
    <t>Николаево</t>
  </si>
  <si>
    <t>Павел Баня</t>
  </si>
  <si>
    <t>Раднево</t>
  </si>
  <si>
    <t>Омуртаг</t>
  </si>
  <si>
    <t>Попово</t>
  </si>
  <si>
    <t xml:space="preserve">Димитровград </t>
  </si>
  <si>
    <t>Ивайловград</t>
  </si>
  <si>
    <t>Любимец</t>
  </si>
  <si>
    <t xml:space="preserve">Свиленград </t>
  </si>
  <si>
    <t xml:space="preserve">Симеоновград </t>
  </si>
  <si>
    <t>Тополовград</t>
  </si>
  <si>
    <t xml:space="preserve">Харманли </t>
  </si>
  <si>
    <t xml:space="preserve">Хасково </t>
  </si>
  <si>
    <t>Велики Преслав</t>
  </si>
  <si>
    <t>Каспичан</t>
  </si>
  <si>
    <t>Нови пазар</t>
  </si>
  <si>
    <t>Смядово</t>
  </si>
  <si>
    <t>Болярово</t>
  </si>
  <si>
    <t>Елхово</t>
  </si>
  <si>
    <t>Стралджа</t>
  </si>
  <si>
    <t xml:space="preserve"> Брой сключени договори за целево финансиране (от регистъра на ББР)</t>
  </si>
  <si>
    <t>Брой сгради със стартирали  дейности  (от момента на стартиране изготвянето на ТО)</t>
  </si>
  <si>
    <t xml:space="preserve"> Брой сгради със стартирали  СМР </t>
  </si>
  <si>
    <t>Брой сгради въведени  в експлоатация</t>
  </si>
  <si>
    <t>Банско</t>
  </si>
  <si>
    <t>Белоградчик</t>
  </si>
  <si>
    <t>Севлиево</t>
  </si>
  <si>
    <t>Трявна</t>
  </si>
  <si>
    <t>Златоград</t>
  </si>
  <si>
    <t>Правец</t>
  </si>
  <si>
    <t xml:space="preserve"> Айтос</t>
  </si>
  <si>
    <t xml:space="preserve"> Бургас</t>
  </si>
  <si>
    <t>Кресна</t>
  </si>
  <si>
    <t>Разлог</t>
  </si>
  <si>
    <t>Петрич</t>
  </si>
  <si>
    <t>Трън</t>
  </si>
  <si>
    <t>Гоце Делчев</t>
  </si>
  <si>
    <t>Сандански</t>
  </si>
  <si>
    <t xml:space="preserve">Кнежа </t>
  </si>
  <si>
    <t>Несебър</t>
  </si>
  <si>
    <t>Поморие</t>
  </si>
  <si>
    <t>Средец</t>
  </si>
  <si>
    <t>Карнобат</t>
  </si>
  <si>
    <t>Юг</t>
  </si>
  <si>
    <t>Север</t>
  </si>
  <si>
    <t>ОБЩО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</si>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</sst>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лв.&quot;_-;\-* #,##0.00\ &quot;лв.&quot;_-;_-* &quot;-&quot;??\ &quot;лв.&quot;_-;_-@_-"/>
    <numFmt numFmtId="43" formatCode="_-* #,##0.00\ _л_в_._-;\-* #,##0.00\ _л_в_._-;_-* &quot;-&quot;??\ _л_в_._-;_-@_-"/>
    <numFmt numFmtId="164" formatCode="_-* #,##0.00\ _л_в_-;\-* #,##0.00\ _л_в_-;_-* &quot;-&quot;??\ _л_в_-;_-@_-"/>
    <numFmt numFmtId="166" formatCode="_-* #,##0.00\ _л_в_-;\-* #,##0.00\ _л_в_-;_-* \-??\ _л_в_-;_-@_-"/>
  </numFmts>
  <fonts count="8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8"/>
      <color indexed="56"/>
      <name val="Cambria"/>
      <family val="1"/>
      <charset val="204"/>
    </font>
    <font>
      <b/>
      <sz val="14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0"/>
      <color indexed="12"/>
      <name val="Arial"/>
      <family val="2"/>
      <charset val="204"/>
    </font>
    <font>
      <sz val="10"/>
      <name val="SP Helicon"/>
      <charset val="204"/>
    </font>
    <font>
      <sz val="10"/>
      <color theme="1"/>
      <name val="Arial"/>
      <family val="2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  <font>
      <sz val="11"/>
      <color rgb="FFA6A6A6"/>
      <name val="Calibri"/>
      <family val="2"/>
      <charset val="204"/>
    </font>
    <font>
      <u/>
      <sz val="11"/>
      <color rgb="FF0000FF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Helv"/>
    </font>
    <font>
      <sz val="8"/>
      <name val="HebarCond"/>
      <charset val="204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0"/>
      <name val="SP Helicon"/>
      <charset val="204"/>
    </font>
    <font>
      <b/>
      <sz val="12"/>
      <name val="SP Helicon"/>
    </font>
    <font>
      <b/>
      <sz val="12"/>
      <name val="Arial"/>
      <family val="2"/>
      <charset val="204"/>
    </font>
  </fonts>
  <fills count="9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rgb="FFFFFF00"/>
      </patternFill>
    </fill>
    <fill>
      <patternFill patternType="solid">
        <fgColor rgb="FF92CDDC"/>
        <bgColor rgb="FF92CDDC"/>
      </patternFill>
    </fill>
    <fill>
      <patternFill patternType="solid">
        <fgColor rgb="FFB1A0C7"/>
        <bgColor rgb="FFB1A0C7"/>
      </patternFill>
    </fill>
    <fill>
      <patternFill patternType="solid">
        <fgColor rgb="FFDA9694"/>
        <bgColor rgb="FFDA9694"/>
      </patternFill>
    </fill>
    <fill>
      <patternFill patternType="solid">
        <fgColor rgb="FFE6B8B7"/>
        <bgColor rgb="FFE6B8B7"/>
      </patternFill>
    </fill>
    <fill>
      <patternFill patternType="solid">
        <fgColor rgb="FFC00000"/>
        <bgColor rgb="FFC00000"/>
      </patternFill>
    </fill>
    <fill>
      <patternFill patternType="solid">
        <fgColor rgb="FFE26B0A"/>
        <bgColor rgb="FFE26B0A"/>
      </patternFill>
    </fill>
    <fill>
      <patternFill patternType="solid">
        <fgColor rgb="FF92D050"/>
        <bgColor rgb="FF92D050"/>
      </patternFill>
    </fill>
    <fill>
      <patternFill patternType="solid">
        <fgColor rgb="FFCC66FF"/>
        <bgColor rgb="FFCC66FF"/>
      </patternFill>
    </fill>
    <fill>
      <patternFill patternType="solid">
        <fgColor rgb="FFFF9F5D"/>
        <bgColor rgb="FFFF9F5D"/>
      </patternFill>
    </fill>
    <fill>
      <patternFill patternType="solid">
        <fgColor rgb="FFFFFF99"/>
        <bgColor rgb="FFFFFF99"/>
      </patternFill>
    </fill>
    <fill>
      <patternFill patternType="solid">
        <fgColor rgb="FFCCFFFF"/>
        <bgColor rgb="FFCCFFFF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0FCFE"/>
        <bgColor rgb="FFD0FCFE"/>
      </patternFill>
    </fill>
    <fill>
      <patternFill patternType="solid">
        <fgColor indexed="22"/>
        <bgColor indexed="22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14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9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5" fillId="23" borderId="8" applyNumberFormat="0" applyFont="0" applyAlignment="0" applyProtection="0"/>
    <xf numFmtId="0" fontId="22" fillId="20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7" fillId="0" borderId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41" borderId="0" applyNumberFormat="0" applyBorder="0" applyAlignment="0" applyProtection="0"/>
    <xf numFmtId="0" fontId="11" fillId="25" borderId="0" applyNumberFormat="0" applyBorder="0" applyAlignment="0" applyProtection="0"/>
    <xf numFmtId="0" fontId="12" fillId="42" borderId="2" applyNumberFormat="0" applyAlignment="0" applyProtection="0"/>
    <xf numFmtId="0" fontId="13" fillId="43" borderId="3" applyNumberFormat="0" applyAlignment="0" applyProtection="0"/>
    <xf numFmtId="0" fontId="15" fillId="26" borderId="0" applyNumberFormat="0" applyBorder="0" applyAlignment="0" applyProtection="0"/>
    <xf numFmtId="0" fontId="19" fillId="29" borderId="2" applyNumberFormat="0" applyAlignment="0" applyProtection="0"/>
    <xf numFmtId="0" fontId="21" fillId="44" borderId="0" applyNumberFormat="0" applyBorder="0" applyAlignment="0" applyProtection="0"/>
    <xf numFmtId="0" fontId="5" fillId="45" borderId="8" applyNumberFormat="0" applyFont="0" applyAlignment="0" applyProtection="0"/>
    <xf numFmtId="0" fontId="22" fillId="42" borderId="9" applyNumberFormat="0" applyAlignment="0" applyProtection="0"/>
    <xf numFmtId="0" fontId="28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0" fontId="30" fillId="0" borderId="0" applyNumberFormat="0" applyFill="0" applyBorder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4" fillId="46" borderId="0" applyNumberFormat="0" applyBorder="0" applyAlignment="0" applyProtection="0"/>
    <xf numFmtId="0" fontId="35" fillId="47" borderId="0" applyNumberFormat="0" applyBorder="0" applyAlignment="0" applyProtection="0"/>
    <xf numFmtId="0" fontId="36" fillId="48" borderId="0" applyNumberFormat="0" applyBorder="0" applyAlignment="0" applyProtection="0"/>
    <xf numFmtId="0" fontId="37" fillId="49" borderId="16" applyNumberFormat="0" applyAlignment="0" applyProtection="0"/>
    <xf numFmtId="0" fontId="38" fillId="50" borderId="17" applyNumberFormat="0" applyAlignment="0" applyProtection="0"/>
    <xf numFmtId="0" fontId="39" fillId="50" borderId="16" applyNumberFormat="0" applyAlignment="0" applyProtection="0"/>
    <xf numFmtId="0" fontId="40" fillId="0" borderId="18" applyNumberFormat="0" applyFill="0" applyAlignment="0" applyProtection="0"/>
    <xf numFmtId="0" fontId="7" fillId="51" borderId="19" applyNumberFormat="0" applyAlignment="0" applyProtection="0"/>
    <xf numFmtId="0" fontId="41" fillId="0" borderId="0" applyNumberFormat="0" applyFill="0" applyBorder="0" applyAlignment="0" applyProtection="0"/>
    <xf numFmtId="0" fontId="4" fillId="52" borderId="20" applyNumberFormat="0" applyFont="0" applyAlignment="0" applyProtection="0"/>
    <xf numFmtId="0" fontId="42" fillId="0" borderId="0" applyNumberFormat="0" applyFill="0" applyBorder="0" applyAlignment="0" applyProtection="0"/>
    <xf numFmtId="0" fontId="26" fillId="0" borderId="21" applyNumberFormat="0" applyFill="0" applyAlignment="0" applyProtection="0"/>
    <xf numFmtId="0" fontId="8" fillId="53" borderId="0" applyNumberFormat="0" applyBorder="0" applyAlignment="0" applyProtection="0"/>
    <xf numFmtId="0" fontId="4" fillId="54" borderId="0" applyNumberFormat="0" applyBorder="0" applyAlignment="0" applyProtection="0"/>
    <xf numFmtId="0" fontId="4" fillId="55" borderId="0" applyNumberFormat="0" applyBorder="0" applyAlignment="0" applyProtection="0"/>
    <xf numFmtId="0" fontId="8" fillId="56" borderId="0" applyNumberFormat="0" applyBorder="0" applyAlignment="0" applyProtection="0"/>
    <xf numFmtId="0" fontId="8" fillId="57" borderId="0" applyNumberFormat="0" applyBorder="0" applyAlignment="0" applyProtection="0"/>
    <xf numFmtId="0" fontId="4" fillId="58" borderId="0" applyNumberFormat="0" applyBorder="0" applyAlignment="0" applyProtection="0"/>
    <xf numFmtId="0" fontId="4" fillId="59" borderId="0" applyNumberFormat="0" applyBorder="0" applyAlignment="0" applyProtection="0"/>
    <xf numFmtId="0" fontId="8" fillId="60" borderId="0" applyNumberFormat="0" applyBorder="0" applyAlignment="0" applyProtection="0"/>
    <xf numFmtId="0" fontId="8" fillId="61" borderId="0" applyNumberFormat="0" applyBorder="0" applyAlignment="0" applyProtection="0"/>
    <xf numFmtId="0" fontId="4" fillId="62" borderId="0" applyNumberFormat="0" applyBorder="0" applyAlignment="0" applyProtection="0"/>
    <xf numFmtId="0" fontId="4" fillId="63" borderId="0" applyNumberFormat="0" applyBorder="0" applyAlignment="0" applyProtection="0"/>
    <xf numFmtId="0" fontId="8" fillId="64" borderId="0" applyNumberFormat="0" applyBorder="0" applyAlignment="0" applyProtection="0"/>
    <xf numFmtId="0" fontId="8" fillId="65" borderId="0" applyNumberFormat="0" applyBorder="0" applyAlignment="0" applyProtection="0"/>
    <xf numFmtId="0" fontId="4" fillId="66" borderId="0" applyNumberFormat="0" applyBorder="0" applyAlignment="0" applyProtection="0"/>
    <xf numFmtId="0" fontId="4" fillId="67" borderId="0" applyNumberFormat="0" applyBorder="0" applyAlignment="0" applyProtection="0"/>
    <xf numFmtId="0" fontId="8" fillId="68" borderId="0" applyNumberFormat="0" applyBorder="0" applyAlignment="0" applyProtection="0"/>
    <xf numFmtId="0" fontId="8" fillId="69" borderId="0" applyNumberFormat="0" applyBorder="0" applyAlignment="0" applyProtection="0"/>
    <xf numFmtId="0" fontId="4" fillId="70" borderId="0" applyNumberFormat="0" applyBorder="0" applyAlignment="0" applyProtection="0"/>
    <xf numFmtId="0" fontId="4" fillId="71" borderId="0" applyNumberFormat="0" applyBorder="0" applyAlignment="0" applyProtection="0"/>
    <xf numFmtId="0" fontId="8" fillId="72" borderId="0" applyNumberFormat="0" applyBorder="0" applyAlignment="0" applyProtection="0"/>
    <xf numFmtId="0" fontId="8" fillId="73" borderId="0" applyNumberFormat="0" applyBorder="0" applyAlignment="0" applyProtection="0"/>
    <xf numFmtId="0" fontId="4" fillId="74" borderId="0" applyNumberFormat="0" applyBorder="0" applyAlignment="0" applyProtection="0"/>
    <xf numFmtId="0" fontId="4" fillId="75" borderId="0" applyNumberFormat="0" applyBorder="0" applyAlignment="0" applyProtection="0"/>
    <xf numFmtId="0" fontId="8" fillId="76" borderId="0" applyNumberFormat="0" applyBorder="0" applyAlignment="0" applyProtection="0"/>
    <xf numFmtId="164" fontId="4" fillId="0" borderId="0" applyFont="0" applyFill="0" applyBorder="0" applyAlignment="0" applyProtection="0"/>
    <xf numFmtId="0" fontId="5" fillId="52" borderId="20" applyNumberFormat="0" applyFont="0" applyAlignment="0" applyProtection="0"/>
    <xf numFmtId="0" fontId="4" fillId="3" borderId="0" applyNumberFormat="0" applyBorder="0" applyAlignment="0" applyProtection="0"/>
    <xf numFmtId="0" fontId="4" fillId="10" borderId="0" applyNumberFormat="0" applyBorder="0" applyAlignment="0" applyProtection="0"/>
    <xf numFmtId="0" fontId="8" fillId="13" borderId="0" applyNumberFormat="0" applyBorder="0" applyAlignment="0" applyProtection="0"/>
    <xf numFmtId="164" fontId="5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5" fillId="0" borderId="0"/>
    <xf numFmtId="0" fontId="43" fillId="0" borderId="0" applyNumberFormat="0" applyFill="0" applyBorder="0" applyAlignment="0" applyProtection="0"/>
    <xf numFmtId="0" fontId="4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5" fillId="0" borderId="0"/>
    <xf numFmtId="0" fontId="5" fillId="0" borderId="0"/>
    <xf numFmtId="0" fontId="45" fillId="0" borderId="0"/>
    <xf numFmtId="0" fontId="47" fillId="0" borderId="0"/>
    <xf numFmtId="0" fontId="1" fillId="0" borderId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5" fillId="52" borderId="20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5" borderId="0" applyNumberFormat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9" borderId="0" applyNumberFormat="0" applyBorder="0" applyAlignment="0" applyProtection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6" fillId="0" borderId="0" applyFont="0" applyFill="0" applyBorder="0" applyAlignment="0" applyProtection="0"/>
    <xf numFmtId="0" fontId="4" fillId="0" borderId="0"/>
    <xf numFmtId="0" fontId="5" fillId="9" borderId="0" applyNumberFormat="0" applyBorder="0" applyAlignment="0" applyProtection="0"/>
    <xf numFmtId="44" fontId="4" fillId="0" borderId="0" applyFont="0" applyFill="0" applyBorder="0" applyAlignment="0" applyProtection="0"/>
    <xf numFmtId="0" fontId="48" fillId="0" borderId="0"/>
    <xf numFmtId="43" fontId="1" fillId="0" borderId="0" applyFill="0" applyBorder="0" applyAlignment="0" applyProtection="0"/>
    <xf numFmtId="166" fontId="5" fillId="0" borderId="0" applyFill="0" applyBorder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4" fillId="5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5" fillId="23" borderId="8" applyNumberFormat="0" applyFont="0" applyAlignment="0" applyProtection="0"/>
    <xf numFmtId="0" fontId="35" fillId="47" borderId="0" applyNumberFormat="0" applyBorder="0" applyAlignment="0" applyProtection="0"/>
    <xf numFmtId="0" fontId="36" fillId="48" borderId="0" applyNumberFormat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1" fillId="0" borderId="0"/>
    <xf numFmtId="0" fontId="2" fillId="77" borderId="0" applyNumberFormat="0" applyFont="0" applyBorder="0" applyAlignment="0" applyProtection="0"/>
    <xf numFmtId="0" fontId="2" fillId="78" borderId="0" applyNumberFormat="0" applyFont="0" applyBorder="0" applyAlignment="0" applyProtection="0"/>
    <xf numFmtId="0" fontId="2" fillId="79" borderId="0" applyNumberFormat="0" applyFont="0" applyBorder="0" applyAlignment="0" applyProtection="0"/>
    <xf numFmtId="0" fontId="49" fillId="0" borderId="0" applyNumberFormat="0" applyFill="0" applyBorder="0" applyAlignment="0" applyProtection="0"/>
    <xf numFmtId="0" fontId="2" fillId="80" borderId="0" applyNumberFormat="0" applyFont="0" applyBorder="0" applyAlignment="0" applyProtection="0"/>
    <xf numFmtId="0" fontId="2" fillId="81" borderId="0" applyNumberFormat="0" applyFont="0" applyBorder="0" applyAlignment="0" applyProtection="0"/>
    <xf numFmtId="0" fontId="2" fillId="82" borderId="0" applyNumberFormat="0" applyFont="0" applyBorder="0" applyAlignment="0" applyProtection="0"/>
    <xf numFmtId="0" fontId="2" fillId="83" borderId="0" applyNumberFormat="0" applyFont="0" applyBorder="0" applyAlignment="0" applyProtection="0"/>
    <xf numFmtId="0" fontId="2" fillId="84" borderId="0" applyNumberFormat="0" applyFont="0" applyBorder="0" applyAlignment="0" applyProtection="0"/>
    <xf numFmtId="0" fontId="2" fillId="85" borderId="0" applyNumberFormat="0" applyFont="0" applyBorder="0" applyAlignment="0" applyProtection="0"/>
    <xf numFmtId="0" fontId="2" fillId="86" borderId="0" applyNumberFormat="0" applyFont="0" applyBorder="0" applyAlignment="0" applyProtection="0"/>
    <xf numFmtId="0" fontId="2" fillId="87" borderId="0" applyNumberFormat="0" applyFont="0" applyBorder="0" applyAlignment="0" applyProtection="0"/>
    <xf numFmtId="0" fontId="2" fillId="88" borderId="0" applyNumberFormat="0" applyFont="0" applyBorder="0" applyAlignment="0" applyProtection="0"/>
    <xf numFmtId="0" fontId="2" fillId="89" borderId="0" applyNumberFormat="0" applyFont="0" applyBorder="0" applyAlignment="0" applyProtection="0"/>
    <xf numFmtId="0" fontId="2" fillId="90" borderId="0" applyNumberFormat="0" applyFont="0" applyBorder="0" applyAlignment="0" applyProtection="0"/>
    <xf numFmtId="0" fontId="2" fillId="91" borderId="0" applyNumberFormat="0" applyFont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Border="0" applyProtection="0"/>
    <xf numFmtId="44" fontId="5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5" fillId="23" borderId="8" applyNumberFormat="0" applyFont="0" applyAlignment="0" applyProtection="0"/>
    <xf numFmtId="0" fontId="4" fillId="0" borderId="0"/>
    <xf numFmtId="43" fontId="6" fillId="0" borderId="0" applyFont="0" applyFill="0" applyBorder="0" applyAlignment="0" applyProtection="0"/>
    <xf numFmtId="0" fontId="4" fillId="59" borderId="0" applyNumberFormat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5" borderId="0" applyNumberFormat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52" borderId="20" applyNumberFormat="0" applyFont="0" applyAlignment="0" applyProtection="0"/>
    <xf numFmtId="0" fontId="48" fillId="2" borderId="0" applyNumberFormat="0" applyBorder="0" applyAlignment="0" applyProtection="0"/>
    <xf numFmtId="0" fontId="48" fillId="3" borderId="0" applyNumberFormat="0" applyBorder="0" applyAlignment="0" applyProtection="0"/>
    <xf numFmtId="0" fontId="48" fillId="4" borderId="0" applyNumberFormat="0" applyBorder="0" applyAlignment="0" applyProtection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5" borderId="0" applyNumberFormat="0" applyBorder="0" applyAlignment="0" applyProtection="0"/>
    <xf numFmtId="0" fontId="48" fillId="8" borderId="0" applyNumberFormat="0" applyBorder="0" applyAlignment="0" applyProtection="0"/>
    <xf numFmtId="0" fontId="48" fillId="11" borderId="0" applyNumberFormat="0" applyBorder="0" applyAlignment="0" applyProtection="0"/>
    <xf numFmtId="0" fontId="54" fillId="12" borderId="0" applyNumberFormat="0" applyBorder="0" applyAlignment="0" applyProtection="0"/>
    <xf numFmtId="0" fontId="54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9" borderId="0" applyNumberFormat="0" applyBorder="0" applyAlignment="0" applyProtection="0"/>
    <xf numFmtId="0" fontId="55" fillId="3" borderId="0" applyNumberFormat="0" applyBorder="0" applyAlignment="0" applyProtection="0"/>
    <xf numFmtId="0" fontId="56" fillId="20" borderId="2" applyNumberFormat="0" applyAlignment="0" applyProtection="0"/>
    <xf numFmtId="0" fontId="57" fillId="21" borderId="3" applyNumberFormat="0" applyAlignment="0" applyProtection="0"/>
    <xf numFmtId="0" fontId="58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60" fillId="0" borderId="4" applyNumberFormat="0" applyFill="0" applyAlignment="0" applyProtection="0"/>
    <xf numFmtId="0" fontId="61" fillId="0" borderId="5" applyNumberFormat="0" applyFill="0" applyAlignment="0" applyProtection="0"/>
    <xf numFmtId="0" fontId="62" fillId="0" borderId="6" applyNumberFormat="0" applyFill="0" applyAlignment="0" applyProtection="0"/>
    <xf numFmtId="0" fontId="62" fillId="0" borderId="0" applyNumberFormat="0" applyFill="0" applyBorder="0" applyAlignment="0" applyProtection="0"/>
    <xf numFmtId="0" fontId="63" fillId="7" borderId="2" applyNumberFormat="0" applyAlignment="0" applyProtection="0"/>
    <xf numFmtId="0" fontId="64" fillId="0" borderId="7" applyNumberFormat="0" applyFill="0" applyAlignment="0" applyProtection="0"/>
    <xf numFmtId="0" fontId="65" fillId="22" borderId="0" applyNumberFormat="0" applyBorder="0" applyAlignment="0" applyProtection="0"/>
    <xf numFmtId="0" fontId="1" fillId="23" borderId="8" applyNumberFormat="0" applyFont="0" applyAlignment="0" applyProtection="0"/>
    <xf numFmtId="0" fontId="66" fillId="20" borderId="9" applyNumberFormat="0" applyAlignment="0" applyProtection="0"/>
    <xf numFmtId="4" fontId="70" fillId="0" borderId="1" applyFill="0">
      <alignment horizontal="right" vertical="center"/>
    </xf>
    <xf numFmtId="0" fontId="67" fillId="0" borderId="0" applyNumberFormat="0" applyFill="0" applyBorder="0" applyAlignment="0" applyProtection="0"/>
    <xf numFmtId="0" fontId="68" fillId="0" borderId="10" applyNumberFormat="0" applyFill="0" applyAlignment="0" applyProtection="0"/>
    <xf numFmtId="0" fontId="69" fillId="0" borderId="0" applyNumberFormat="0" applyFill="0" applyBorder="0" applyAlignment="0" applyProtection="0"/>
    <xf numFmtId="0" fontId="1" fillId="0" borderId="0"/>
    <xf numFmtId="0" fontId="52" fillId="0" borderId="0">
      <alignment horizontal="center" wrapText="1" shrinkToFit="1"/>
    </xf>
    <xf numFmtId="0" fontId="53" fillId="0" borderId="0"/>
    <xf numFmtId="0" fontId="1" fillId="0" borderId="0"/>
    <xf numFmtId="0" fontId="48" fillId="2" borderId="0" applyNumberFormat="0" applyBorder="0" applyAlignment="0" applyProtection="0"/>
    <xf numFmtId="0" fontId="48" fillId="3" borderId="0" applyNumberFormat="0" applyBorder="0" applyAlignment="0" applyProtection="0"/>
    <xf numFmtId="0" fontId="48" fillId="4" borderId="0" applyNumberFormat="0" applyBorder="0" applyAlignment="0" applyProtection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5" borderId="0" applyNumberFormat="0" applyBorder="0" applyAlignment="0" applyProtection="0"/>
    <xf numFmtId="0" fontId="48" fillId="8" borderId="0" applyNumberFormat="0" applyBorder="0" applyAlignment="0" applyProtection="0"/>
    <xf numFmtId="0" fontId="48" fillId="11" borderId="0" applyNumberFormat="0" applyBorder="0" applyAlignment="0" applyProtection="0"/>
    <xf numFmtId="0" fontId="54" fillId="12" borderId="0" applyNumberFormat="0" applyBorder="0" applyAlignment="0" applyProtection="0"/>
    <xf numFmtId="0" fontId="54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9" borderId="0" applyNumberFormat="0" applyBorder="0" applyAlignment="0" applyProtection="0"/>
    <xf numFmtId="0" fontId="55" fillId="3" borderId="0" applyNumberFormat="0" applyBorder="0" applyAlignment="0" applyProtection="0"/>
    <xf numFmtId="0" fontId="56" fillId="20" borderId="2" applyNumberFormat="0" applyAlignment="0" applyProtection="0"/>
    <xf numFmtId="0" fontId="57" fillId="21" borderId="3" applyNumberFormat="0" applyAlignment="0" applyProtection="0"/>
    <xf numFmtId="0" fontId="59" fillId="4" borderId="0" applyNumberFormat="0" applyBorder="0" applyAlignment="0" applyProtection="0"/>
    <xf numFmtId="0" fontId="63" fillId="7" borderId="2" applyNumberFormat="0" applyAlignment="0" applyProtection="0"/>
    <xf numFmtId="0" fontId="65" fillId="22" borderId="0" applyNumberFormat="0" applyBorder="0" applyAlignment="0" applyProtection="0"/>
    <xf numFmtId="0" fontId="1" fillId="23" borderId="8" applyNumberFormat="0" applyFont="0" applyAlignment="0" applyProtection="0"/>
    <xf numFmtId="0" fontId="66" fillId="20" borderId="9" applyNumberFormat="0" applyAlignment="0" applyProtection="0"/>
    <xf numFmtId="0" fontId="67" fillId="0" borderId="0" applyNumberFormat="0" applyFill="0" applyBorder="0" applyAlignment="0" applyProtection="0"/>
    <xf numFmtId="0" fontId="71" fillId="0" borderId="0"/>
    <xf numFmtId="0" fontId="5" fillId="0" borderId="0"/>
    <xf numFmtId="0" fontId="5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5" fillId="23" borderId="8" applyNumberFormat="0" applyFont="0" applyAlignment="0" applyProtection="0"/>
    <xf numFmtId="0" fontId="22" fillId="20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45" fillId="0" borderId="0"/>
    <xf numFmtId="0" fontId="45" fillId="0" borderId="0"/>
    <xf numFmtId="0" fontId="47" fillId="0" borderId="0"/>
    <xf numFmtId="0" fontId="72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5" fillId="0" borderId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20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5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4" fillId="59" borderId="0" applyNumberFormat="0" applyBorder="0" applyAlignment="0" applyProtection="0"/>
    <xf numFmtId="0" fontId="10" fillId="15" borderId="0" applyNumberFormat="0" applyBorder="0" applyAlignment="0" applyProtection="0"/>
    <xf numFmtId="0" fontId="5" fillId="23" borderId="8" applyNumberFormat="0" applyFont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41" borderId="0" applyNumberFormat="0" applyBorder="0" applyAlignment="0" applyProtection="0"/>
    <xf numFmtId="0" fontId="11" fillId="25" borderId="0" applyNumberFormat="0" applyBorder="0" applyAlignment="0" applyProtection="0"/>
    <xf numFmtId="0" fontId="12" fillId="42" borderId="2" applyNumberFormat="0" applyAlignment="0" applyProtection="0"/>
    <xf numFmtId="0" fontId="13" fillId="43" borderId="3" applyNumberFormat="0" applyAlignment="0" applyProtection="0"/>
    <xf numFmtId="0" fontId="15" fillId="26" borderId="0" applyNumberFormat="0" applyBorder="0" applyAlignment="0" applyProtection="0"/>
    <xf numFmtId="0" fontId="19" fillId="29" borderId="2" applyNumberFormat="0" applyAlignment="0" applyProtection="0"/>
    <xf numFmtId="0" fontId="21" fillId="44" borderId="0" applyNumberFormat="0" applyBorder="0" applyAlignment="0" applyProtection="0"/>
    <xf numFmtId="0" fontId="5" fillId="45" borderId="8" applyNumberFormat="0" applyFont="0" applyAlignment="0" applyProtection="0"/>
    <xf numFmtId="0" fontId="22" fillId="42" borderId="9" applyNumberFormat="0" applyAlignment="0" applyProtection="0"/>
    <xf numFmtId="0" fontId="28" fillId="0" borderId="0" applyNumberFormat="0" applyFill="0" applyBorder="0" applyAlignment="0" applyProtection="0"/>
    <xf numFmtId="0" fontId="4" fillId="0" borderId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164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ill="0" applyBorder="0" applyAlignment="0" applyProtection="0"/>
    <xf numFmtId="43" fontId="6" fillId="0" borderId="0" applyFont="0" applyFill="0" applyBorder="0" applyAlignment="0" applyProtection="0"/>
    <xf numFmtId="0" fontId="4" fillId="59" borderId="0" applyNumberFormat="0" applyBorder="0" applyAlignment="0" applyProtection="0"/>
    <xf numFmtId="0" fontId="1" fillId="0" borderId="0"/>
    <xf numFmtId="0" fontId="4" fillId="59" borderId="0" applyNumberFormat="0" applyBorder="0" applyAlignment="0" applyProtection="0"/>
    <xf numFmtId="0" fontId="2" fillId="0" borderId="0"/>
    <xf numFmtId="0" fontId="73" fillId="0" borderId="0"/>
    <xf numFmtId="0" fontId="56" fillId="20" borderId="23" applyNumberFormat="0" applyAlignment="0" applyProtection="0"/>
    <xf numFmtId="0" fontId="63" fillId="7" borderId="23" applyNumberFormat="0" applyAlignment="0" applyProtection="0"/>
    <xf numFmtId="0" fontId="1" fillId="23" borderId="24" applyNumberFormat="0" applyFont="0" applyAlignment="0" applyProtection="0"/>
    <xf numFmtId="0" fontId="66" fillId="20" borderId="25" applyNumberFormat="0" applyAlignment="0" applyProtection="0"/>
    <xf numFmtId="0" fontId="68" fillId="0" borderId="26" applyNumberFormat="0" applyFill="0" applyAlignment="0" applyProtection="0"/>
    <xf numFmtId="0" fontId="12" fillId="20" borderId="23" applyNumberFormat="0" applyAlignment="0" applyProtection="0"/>
    <xf numFmtId="0" fontId="19" fillId="7" borderId="23" applyNumberFormat="0" applyAlignment="0" applyProtection="0"/>
    <xf numFmtId="0" fontId="5" fillId="23" borderId="24" applyNumberFormat="0" applyFont="0" applyAlignment="0" applyProtection="0"/>
    <xf numFmtId="0" fontId="22" fillId="20" borderId="25" applyNumberFormat="0" applyAlignment="0" applyProtection="0"/>
    <xf numFmtId="0" fontId="24" fillId="0" borderId="26" applyNumberFormat="0" applyFill="0" applyAlignment="0" applyProtection="0"/>
    <xf numFmtId="0" fontId="56" fillId="20" borderId="23" applyNumberFormat="0" applyAlignment="0" applyProtection="0"/>
    <xf numFmtId="0" fontId="63" fillId="7" borderId="23" applyNumberFormat="0" applyAlignment="0" applyProtection="0"/>
    <xf numFmtId="0" fontId="1" fillId="23" borderId="24" applyNumberFormat="0" applyFont="0" applyAlignment="0" applyProtection="0"/>
    <xf numFmtId="0" fontId="66" fillId="20" borderId="25" applyNumberFormat="0" applyAlignment="0" applyProtection="0"/>
    <xf numFmtId="0" fontId="68" fillId="0" borderId="26" applyNumberFormat="0" applyFill="0" applyAlignment="0" applyProtection="0"/>
    <xf numFmtId="0" fontId="5" fillId="23" borderId="24" applyNumberFormat="0" applyFont="0" applyAlignment="0" applyProtection="0"/>
    <xf numFmtId="0" fontId="12" fillId="42" borderId="23" applyNumberFormat="0" applyAlignment="0" applyProtection="0"/>
    <xf numFmtId="0" fontId="19" fillId="29" borderId="23" applyNumberFormat="0" applyAlignment="0" applyProtection="0"/>
    <xf numFmtId="0" fontId="5" fillId="45" borderId="24" applyNumberFormat="0" applyFont="0" applyAlignment="0" applyProtection="0"/>
    <xf numFmtId="0" fontId="22" fillId="42" borderId="25" applyNumberFormat="0" applyAlignment="0" applyProtection="0"/>
    <xf numFmtId="0" fontId="5" fillId="23" borderId="24" applyNumberFormat="0" applyFont="0" applyAlignment="0" applyProtection="0"/>
    <xf numFmtId="0" fontId="56" fillId="20" borderId="23" applyNumberFormat="0" applyAlignment="0" applyProtection="0"/>
    <xf numFmtId="0" fontId="63" fillId="7" borderId="23" applyNumberFormat="0" applyAlignment="0" applyProtection="0"/>
    <xf numFmtId="0" fontId="1" fillId="23" borderId="24" applyNumberFormat="0" applyFont="0" applyAlignment="0" applyProtection="0"/>
    <xf numFmtId="0" fontId="66" fillId="20" borderId="25" applyNumberFormat="0" applyAlignment="0" applyProtection="0"/>
    <xf numFmtId="0" fontId="56" fillId="20" borderId="23" applyNumberFormat="0" applyAlignment="0" applyProtection="0"/>
    <xf numFmtId="0" fontId="63" fillId="7" borderId="23" applyNumberFormat="0" applyAlignment="0" applyProtection="0"/>
    <xf numFmtId="0" fontId="1" fillId="23" borderId="24" applyNumberFormat="0" applyFont="0" applyAlignment="0" applyProtection="0"/>
    <xf numFmtId="0" fontId="66" fillId="20" borderId="25" applyNumberFormat="0" applyAlignment="0" applyProtection="0"/>
    <xf numFmtId="0" fontId="12" fillId="20" borderId="23" applyNumberFormat="0" applyAlignment="0" applyProtection="0"/>
    <xf numFmtId="0" fontId="19" fillId="7" borderId="23" applyNumberFormat="0" applyAlignment="0" applyProtection="0"/>
    <xf numFmtId="0" fontId="5" fillId="23" borderId="24" applyNumberFormat="0" applyFont="0" applyAlignment="0" applyProtection="0"/>
    <xf numFmtId="0" fontId="22" fillId="20" borderId="25" applyNumberFormat="0" applyAlignment="0" applyProtection="0"/>
    <xf numFmtId="0" fontId="24" fillId="0" borderId="26" applyNumberFormat="0" applyFill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5" fillId="9" borderId="0" applyNumberFormat="0" applyBorder="0" applyAlignment="0" applyProtection="0"/>
    <xf numFmtId="0" fontId="74" fillId="0" borderId="0"/>
    <xf numFmtId="4" fontId="70" fillId="0" borderId="27" applyFill="0">
      <alignment horizontal="right" vertical="center"/>
    </xf>
    <xf numFmtId="0" fontId="12" fillId="20" borderId="30" applyNumberFormat="0" applyAlignment="0" applyProtection="0"/>
    <xf numFmtId="0" fontId="19" fillId="7" borderId="30" applyNumberFormat="0" applyAlignment="0" applyProtection="0"/>
    <xf numFmtId="0" fontId="5" fillId="23" borderId="31" applyNumberFormat="0" applyFont="0" applyAlignment="0" applyProtection="0"/>
    <xf numFmtId="0" fontId="22" fillId="20" borderId="32" applyNumberFormat="0" applyAlignment="0" applyProtection="0"/>
    <xf numFmtId="0" fontId="24" fillId="0" borderId="33" applyNumberFormat="0" applyFill="0" applyAlignment="0" applyProtection="0"/>
    <xf numFmtId="0" fontId="5" fillId="9" borderId="0" applyNumberFormat="0" applyBorder="0" applyAlignment="0" applyProtection="0"/>
    <xf numFmtId="0" fontId="4" fillId="59" borderId="0" applyNumberFormat="0" applyBorder="0" applyAlignment="0" applyProtection="0"/>
    <xf numFmtId="0" fontId="5" fillId="9" borderId="0" applyNumberFormat="0" applyBorder="0" applyAlignment="0" applyProtection="0"/>
    <xf numFmtId="0" fontId="56" fillId="20" borderId="30" applyNumberFormat="0" applyAlignment="0" applyProtection="0"/>
    <xf numFmtId="43" fontId="1" fillId="0" borderId="0" applyFill="0" applyBorder="0" applyAlignment="0" applyProtection="0"/>
    <xf numFmtId="44" fontId="5" fillId="0" borderId="0" applyFont="0" applyFill="0" applyBorder="0" applyAlignment="0" applyProtection="0"/>
    <xf numFmtId="0" fontId="63" fillId="7" borderId="30" applyNumberFormat="0" applyAlignment="0" applyProtection="0"/>
    <xf numFmtId="0" fontId="1" fillId="23" borderId="31" applyNumberFormat="0" applyFont="0" applyAlignment="0" applyProtection="0"/>
    <xf numFmtId="0" fontId="66" fillId="20" borderId="32" applyNumberFormat="0" applyAlignment="0" applyProtection="0"/>
    <xf numFmtId="9" fontId="5" fillId="0" borderId="0" applyFont="0" applyFill="0" applyBorder="0" applyAlignment="0" applyProtection="0"/>
    <xf numFmtId="0" fontId="68" fillId="0" borderId="33" applyNumberFormat="0" applyFill="0" applyAlignment="0" applyProtection="0"/>
    <xf numFmtId="164" fontId="5" fillId="0" borderId="0" applyFont="0" applyFill="0" applyBorder="0" applyAlignment="0" applyProtection="0"/>
    <xf numFmtId="0" fontId="12" fillId="20" borderId="34" applyNumberFormat="0" applyAlignment="0" applyProtection="0"/>
    <xf numFmtId="0" fontId="19" fillId="7" borderId="34" applyNumberFormat="0" applyAlignment="0" applyProtection="0"/>
    <xf numFmtId="0" fontId="5" fillId="23" borderId="35" applyNumberFormat="0" applyFont="0" applyAlignment="0" applyProtection="0"/>
    <xf numFmtId="0" fontId="22" fillId="20" borderId="36" applyNumberFormat="0" applyAlignment="0" applyProtection="0"/>
    <xf numFmtId="0" fontId="24" fillId="0" borderId="37" applyNumberFormat="0" applyFill="0" applyAlignment="0" applyProtection="0"/>
    <xf numFmtId="0" fontId="56" fillId="20" borderId="34" applyNumberFormat="0" applyAlignment="0" applyProtection="0"/>
    <xf numFmtId="0" fontId="63" fillId="7" borderId="34" applyNumberFormat="0" applyAlignment="0" applyProtection="0"/>
    <xf numFmtId="0" fontId="1" fillId="23" borderId="35" applyNumberFormat="0" applyFont="0" applyAlignment="0" applyProtection="0"/>
    <xf numFmtId="0" fontId="66" fillId="20" borderId="36" applyNumberFormat="0" applyAlignment="0" applyProtection="0"/>
    <xf numFmtId="0" fontId="68" fillId="0" borderId="37" applyNumberFormat="0" applyFill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5" fillId="23" borderId="35" applyNumberFormat="0" applyFont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41" borderId="0" applyNumberFormat="0" applyBorder="0" applyAlignment="0" applyProtection="0"/>
    <xf numFmtId="0" fontId="11" fillId="25" borderId="0" applyNumberFormat="0" applyBorder="0" applyAlignment="0" applyProtection="0"/>
    <xf numFmtId="0" fontId="12" fillId="42" borderId="34" applyNumberFormat="0" applyAlignment="0" applyProtection="0"/>
    <xf numFmtId="0" fontId="13" fillId="43" borderId="3" applyNumberFormat="0" applyAlignment="0" applyProtection="0"/>
    <xf numFmtId="0" fontId="15" fillId="26" borderId="0" applyNumberFormat="0" applyBorder="0" applyAlignment="0" applyProtection="0"/>
    <xf numFmtId="0" fontId="19" fillId="29" borderId="34" applyNumberFormat="0" applyAlignment="0" applyProtection="0"/>
    <xf numFmtId="0" fontId="21" fillId="44" borderId="0" applyNumberFormat="0" applyBorder="0" applyAlignment="0" applyProtection="0"/>
    <xf numFmtId="0" fontId="5" fillId="45" borderId="35" applyNumberFormat="0" applyFont="0" applyAlignment="0" applyProtection="0"/>
    <xf numFmtId="0" fontId="22" fillId="42" borderId="36" applyNumberFormat="0" applyAlignment="0" applyProtection="0"/>
    <xf numFmtId="0" fontId="28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1" fillId="0" borderId="0" applyFill="0" applyBorder="0" applyAlignment="0" applyProtection="0"/>
    <xf numFmtId="0" fontId="5" fillId="23" borderId="35" applyNumberFormat="0" applyFont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8" fillId="9" borderId="0" applyNumberFormat="0" applyBorder="0" applyAlignment="0" applyProtection="0"/>
    <xf numFmtId="0" fontId="56" fillId="20" borderId="34" applyNumberFormat="0" applyAlignment="0" applyProtection="0"/>
    <xf numFmtId="0" fontId="63" fillId="7" borderId="34" applyNumberFormat="0" applyAlignment="0" applyProtection="0"/>
    <xf numFmtId="0" fontId="1" fillId="23" borderId="35" applyNumberFormat="0" applyFont="0" applyAlignment="0" applyProtection="0"/>
    <xf numFmtId="0" fontId="66" fillId="20" borderId="36" applyNumberFormat="0" applyAlignment="0" applyProtection="0"/>
    <xf numFmtId="0" fontId="56" fillId="20" borderId="34" applyNumberFormat="0" applyAlignment="0" applyProtection="0"/>
    <xf numFmtId="0" fontId="63" fillId="7" borderId="34" applyNumberFormat="0" applyAlignment="0" applyProtection="0"/>
    <xf numFmtId="0" fontId="1" fillId="23" borderId="35" applyNumberFormat="0" applyFont="0" applyAlignment="0" applyProtection="0"/>
    <xf numFmtId="0" fontId="66" fillId="20" borderId="36" applyNumberFormat="0" applyAlignment="0" applyProtection="0"/>
    <xf numFmtId="0" fontId="12" fillId="20" borderId="34" applyNumberFormat="0" applyAlignment="0" applyProtection="0"/>
    <xf numFmtId="0" fontId="19" fillId="7" borderId="34" applyNumberFormat="0" applyAlignment="0" applyProtection="0"/>
    <xf numFmtId="0" fontId="5" fillId="23" borderId="35" applyNumberFormat="0" applyFont="0" applyAlignment="0" applyProtection="0"/>
    <xf numFmtId="0" fontId="22" fillId="20" borderId="36" applyNumberFormat="0" applyAlignment="0" applyProtection="0"/>
    <xf numFmtId="0" fontId="24" fillId="0" borderId="37" applyNumberFormat="0" applyFill="0" applyAlignment="0" applyProtection="0"/>
    <xf numFmtId="0" fontId="5" fillId="23" borderId="35" applyNumberFormat="0" applyFont="0" applyAlignment="0" applyProtection="0"/>
    <xf numFmtId="0" fontId="12" fillId="42" borderId="34" applyNumberFormat="0" applyAlignment="0" applyProtection="0"/>
    <xf numFmtId="0" fontId="19" fillId="29" borderId="34" applyNumberFormat="0" applyAlignment="0" applyProtection="0"/>
    <xf numFmtId="0" fontId="5" fillId="45" borderId="35" applyNumberFormat="0" applyFont="0" applyAlignment="0" applyProtection="0"/>
    <xf numFmtId="0" fontId="22" fillId="42" borderId="36" applyNumberFormat="0" applyAlignment="0" applyProtection="0"/>
    <xf numFmtId="0" fontId="1" fillId="0" borderId="0"/>
    <xf numFmtId="0" fontId="56" fillId="20" borderId="34" applyNumberFormat="0" applyAlignment="0" applyProtection="0"/>
    <xf numFmtId="0" fontId="63" fillId="7" borderId="34" applyNumberFormat="0" applyAlignment="0" applyProtection="0"/>
    <xf numFmtId="0" fontId="1" fillId="23" borderId="35" applyNumberFormat="0" applyFont="0" applyAlignment="0" applyProtection="0"/>
    <xf numFmtId="0" fontId="66" fillId="20" borderId="36" applyNumberFormat="0" applyAlignment="0" applyProtection="0"/>
    <xf numFmtId="0" fontId="68" fillId="0" borderId="37" applyNumberFormat="0" applyFill="0" applyAlignment="0" applyProtection="0"/>
    <xf numFmtId="0" fontId="12" fillId="20" borderId="34" applyNumberFormat="0" applyAlignment="0" applyProtection="0"/>
    <xf numFmtId="0" fontId="19" fillId="7" borderId="34" applyNumberFormat="0" applyAlignment="0" applyProtection="0"/>
    <xf numFmtId="0" fontId="5" fillId="23" borderId="35" applyNumberFormat="0" applyFont="0" applyAlignment="0" applyProtection="0"/>
    <xf numFmtId="0" fontId="22" fillId="20" borderId="36" applyNumberFormat="0" applyAlignment="0" applyProtection="0"/>
    <xf numFmtId="0" fontId="24" fillId="0" borderId="37" applyNumberFormat="0" applyFill="0" applyAlignment="0" applyProtection="0"/>
    <xf numFmtId="0" fontId="56" fillId="20" borderId="34" applyNumberFormat="0" applyAlignment="0" applyProtection="0"/>
    <xf numFmtId="0" fontId="63" fillId="7" borderId="34" applyNumberFormat="0" applyAlignment="0" applyProtection="0"/>
    <xf numFmtId="0" fontId="1" fillId="23" borderId="35" applyNumberFormat="0" applyFont="0" applyAlignment="0" applyProtection="0"/>
    <xf numFmtId="0" fontId="66" fillId="20" borderId="36" applyNumberFormat="0" applyAlignment="0" applyProtection="0"/>
    <xf numFmtId="0" fontId="68" fillId="0" borderId="37" applyNumberFormat="0" applyFill="0" applyAlignment="0" applyProtection="0"/>
    <xf numFmtId="0" fontId="5" fillId="23" borderId="35" applyNumberFormat="0" applyFont="0" applyAlignment="0" applyProtection="0"/>
    <xf numFmtId="0" fontId="12" fillId="42" borderId="34" applyNumberFormat="0" applyAlignment="0" applyProtection="0"/>
    <xf numFmtId="0" fontId="19" fillId="29" borderId="34" applyNumberFormat="0" applyAlignment="0" applyProtection="0"/>
    <xf numFmtId="0" fontId="5" fillId="45" borderId="35" applyNumberFormat="0" applyFont="0" applyAlignment="0" applyProtection="0"/>
    <xf numFmtId="0" fontId="22" fillId="42" borderId="36" applyNumberFormat="0" applyAlignment="0" applyProtection="0"/>
    <xf numFmtId="0" fontId="5" fillId="23" borderId="35" applyNumberFormat="0" applyFont="0" applyAlignment="0" applyProtection="0"/>
    <xf numFmtId="0" fontId="56" fillId="20" borderId="34" applyNumberFormat="0" applyAlignment="0" applyProtection="0"/>
    <xf numFmtId="0" fontId="63" fillId="7" borderId="34" applyNumberFormat="0" applyAlignment="0" applyProtection="0"/>
    <xf numFmtId="0" fontId="1" fillId="23" borderId="35" applyNumberFormat="0" applyFont="0" applyAlignment="0" applyProtection="0"/>
    <xf numFmtId="0" fontId="66" fillId="20" borderId="36" applyNumberFormat="0" applyAlignment="0" applyProtection="0"/>
    <xf numFmtId="0" fontId="56" fillId="20" borderId="34" applyNumberFormat="0" applyAlignment="0" applyProtection="0"/>
    <xf numFmtId="0" fontId="63" fillId="7" borderId="34" applyNumberFormat="0" applyAlignment="0" applyProtection="0"/>
    <xf numFmtId="0" fontId="1" fillId="23" borderId="35" applyNumberFormat="0" applyFont="0" applyAlignment="0" applyProtection="0"/>
    <xf numFmtId="0" fontId="66" fillId="20" borderId="36" applyNumberFormat="0" applyAlignment="0" applyProtection="0"/>
    <xf numFmtId="0" fontId="12" fillId="20" borderId="34" applyNumberFormat="0" applyAlignment="0" applyProtection="0"/>
    <xf numFmtId="0" fontId="19" fillId="7" borderId="34" applyNumberFormat="0" applyAlignment="0" applyProtection="0"/>
    <xf numFmtId="0" fontId="5" fillId="23" borderId="35" applyNumberFormat="0" applyFont="0" applyAlignment="0" applyProtection="0"/>
    <xf numFmtId="0" fontId="22" fillId="20" borderId="36" applyNumberFormat="0" applyAlignment="0" applyProtection="0"/>
    <xf numFmtId="0" fontId="24" fillId="0" borderId="37" applyNumberFormat="0" applyFill="0" applyAlignment="0" applyProtection="0"/>
    <xf numFmtId="0" fontId="5" fillId="9" borderId="0" applyNumberFormat="0" applyBorder="0" applyAlignment="0" applyProtection="0"/>
    <xf numFmtId="0" fontId="1" fillId="0" borderId="0"/>
    <xf numFmtId="0" fontId="12" fillId="20" borderId="34" applyNumberFormat="0" applyAlignment="0" applyProtection="0"/>
    <xf numFmtId="0" fontId="19" fillId="7" borderId="34" applyNumberFormat="0" applyAlignment="0" applyProtection="0"/>
    <xf numFmtId="0" fontId="5" fillId="23" borderId="35" applyNumberFormat="0" applyFont="0" applyAlignment="0" applyProtection="0"/>
    <xf numFmtId="0" fontId="22" fillId="20" borderId="36" applyNumberFormat="0" applyAlignment="0" applyProtection="0"/>
    <xf numFmtId="0" fontId="24" fillId="0" borderId="37" applyNumberFormat="0" applyFill="0" applyAlignment="0" applyProtection="0"/>
    <xf numFmtId="0" fontId="56" fillId="20" borderId="34" applyNumberFormat="0" applyAlignment="0" applyProtection="0"/>
    <xf numFmtId="0" fontId="63" fillId="7" borderId="34" applyNumberFormat="0" applyAlignment="0" applyProtection="0"/>
    <xf numFmtId="0" fontId="1" fillId="23" borderId="35" applyNumberFormat="0" applyFont="0" applyAlignment="0" applyProtection="0"/>
    <xf numFmtId="0" fontId="66" fillId="20" borderId="36" applyNumberFormat="0" applyAlignment="0" applyProtection="0"/>
    <xf numFmtId="0" fontId="68" fillId="0" borderId="37" applyNumberFormat="0" applyFill="0" applyAlignment="0" applyProtection="0"/>
    <xf numFmtId="0" fontId="5" fillId="9" borderId="0" applyNumberFormat="0" applyBorder="0" applyAlignment="0" applyProtection="0"/>
    <xf numFmtId="0" fontId="5" fillId="77" borderId="0" applyNumberFormat="0" applyFont="0" applyBorder="0" applyAlignment="0" applyProtection="0"/>
    <xf numFmtId="0" fontId="5" fillId="78" borderId="0" applyNumberFormat="0" applyFont="0" applyBorder="0" applyAlignment="0" applyProtection="0"/>
    <xf numFmtId="0" fontId="5" fillId="92" borderId="0" applyNumberFormat="0" applyFont="0" applyBorder="0" applyAlignment="0" applyProtection="0"/>
    <xf numFmtId="0" fontId="5" fillId="80" borderId="0" applyNumberFormat="0" applyFont="0" applyBorder="0" applyAlignment="0" applyProtection="0"/>
    <xf numFmtId="0" fontId="5" fillId="81" borderId="0" applyNumberFormat="0" applyFont="0" applyBorder="0" applyAlignment="0" applyProtection="0"/>
    <xf numFmtId="0" fontId="5" fillId="82" borderId="0" applyNumberFormat="0" applyFont="0" applyBorder="0" applyAlignment="0" applyProtection="0"/>
    <xf numFmtId="0" fontId="5" fillId="83" borderId="0" applyNumberFormat="0" applyFont="0" applyBorder="0" applyAlignment="0" applyProtection="0"/>
    <xf numFmtId="0" fontId="5" fillId="84" borderId="0" applyNumberFormat="0" applyFont="0" applyBorder="0" applyAlignment="0" applyProtection="0"/>
    <xf numFmtId="0" fontId="5" fillId="85" borderId="0" applyNumberFormat="0" applyFont="0" applyBorder="0" applyAlignment="0" applyProtection="0"/>
    <xf numFmtId="0" fontId="5" fillId="86" borderId="0" applyNumberFormat="0" applyFont="0" applyBorder="0" applyAlignment="0" applyProtection="0"/>
    <xf numFmtId="0" fontId="5" fillId="87" borderId="0" applyNumberFormat="0" applyFont="0" applyBorder="0" applyAlignment="0" applyProtection="0"/>
    <xf numFmtId="0" fontId="5" fillId="88" borderId="0" applyNumberFormat="0" applyFont="0" applyBorder="0" applyAlignment="0" applyProtection="0"/>
    <xf numFmtId="0" fontId="5" fillId="89" borderId="0" applyNumberFormat="0" applyFont="0" applyBorder="0" applyAlignment="0" applyProtection="0"/>
    <xf numFmtId="0" fontId="5" fillId="90" borderId="0" applyNumberFormat="0" applyFont="0" applyBorder="0" applyAlignment="0" applyProtection="0"/>
    <xf numFmtId="0" fontId="5" fillId="91" borderId="0" applyNumberFormat="0" applyFont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12" fillId="20" borderId="38" applyNumberFormat="0" applyAlignment="0" applyProtection="0"/>
    <xf numFmtId="0" fontId="19" fillId="7" borderId="38" applyNumberFormat="0" applyAlignment="0" applyProtection="0"/>
    <xf numFmtId="0" fontId="5" fillId="23" borderId="39" applyNumberFormat="0" applyFont="0" applyAlignment="0" applyProtection="0"/>
    <xf numFmtId="0" fontId="22" fillId="20" borderId="40" applyNumberFormat="0" applyAlignment="0" applyProtection="0"/>
    <xf numFmtId="0" fontId="24" fillId="0" borderId="41" applyNumberFormat="0" applyFill="0" applyAlignment="0" applyProtection="0"/>
    <xf numFmtId="0" fontId="56" fillId="20" borderId="38" applyNumberFormat="0" applyAlignment="0" applyProtection="0"/>
    <xf numFmtId="0" fontId="63" fillId="7" borderId="38" applyNumberFormat="0" applyAlignment="0" applyProtection="0"/>
    <xf numFmtId="0" fontId="1" fillId="23" borderId="39" applyNumberFormat="0" applyFont="0" applyAlignment="0" applyProtection="0"/>
    <xf numFmtId="0" fontId="66" fillId="20" borderId="40" applyNumberFormat="0" applyAlignment="0" applyProtection="0"/>
    <xf numFmtId="0" fontId="68" fillId="0" borderId="41" applyNumberFormat="0" applyFill="0" applyAlignment="0" applyProtection="0"/>
    <xf numFmtId="0" fontId="5" fillId="23" borderId="39" applyNumberFormat="0" applyFont="0" applyAlignment="0" applyProtection="0"/>
    <xf numFmtId="0" fontId="12" fillId="42" borderId="38" applyNumberFormat="0" applyAlignment="0" applyProtection="0"/>
    <xf numFmtId="0" fontId="19" fillId="29" borderId="38" applyNumberFormat="0" applyAlignment="0" applyProtection="0"/>
    <xf numFmtId="0" fontId="5" fillId="45" borderId="39" applyNumberFormat="0" applyFont="0" applyAlignment="0" applyProtection="0"/>
    <xf numFmtId="0" fontId="22" fillId="42" borderId="40" applyNumberFormat="0" applyAlignment="0" applyProtection="0"/>
    <xf numFmtId="0" fontId="5" fillId="23" borderId="39" applyNumberFormat="0" applyFont="0" applyAlignment="0" applyProtection="0"/>
    <xf numFmtId="0" fontId="56" fillId="20" borderId="38" applyNumberFormat="0" applyAlignment="0" applyProtection="0"/>
    <xf numFmtId="0" fontId="63" fillId="7" borderId="38" applyNumberFormat="0" applyAlignment="0" applyProtection="0"/>
    <xf numFmtId="0" fontId="1" fillId="23" borderId="39" applyNumberFormat="0" applyFont="0" applyAlignment="0" applyProtection="0"/>
    <xf numFmtId="0" fontId="66" fillId="20" borderId="40" applyNumberFormat="0" applyAlignment="0" applyProtection="0"/>
    <xf numFmtId="0" fontId="56" fillId="20" borderId="38" applyNumberFormat="0" applyAlignment="0" applyProtection="0"/>
    <xf numFmtId="0" fontId="63" fillId="7" borderId="38" applyNumberFormat="0" applyAlignment="0" applyProtection="0"/>
    <xf numFmtId="0" fontId="1" fillId="23" borderId="39" applyNumberFormat="0" applyFont="0" applyAlignment="0" applyProtection="0"/>
    <xf numFmtId="0" fontId="66" fillId="20" borderId="40" applyNumberFormat="0" applyAlignment="0" applyProtection="0"/>
    <xf numFmtId="0" fontId="12" fillId="20" borderId="38" applyNumberFormat="0" applyAlignment="0" applyProtection="0"/>
    <xf numFmtId="0" fontId="19" fillId="7" borderId="38" applyNumberFormat="0" applyAlignment="0" applyProtection="0"/>
    <xf numFmtId="0" fontId="5" fillId="23" borderId="39" applyNumberFormat="0" applyFont="0" applyAlignment="0" applyProtection="0"/>
    <xf numFmtId="0" fontId="22" fillId="20" borderId="40" applyNumberFormat="0" applyAlignment="0" applyProtection="0"/>
    <xf numFmtId="0" fontId="24" fillId="0" borderId="41" applyNumberFormat="0" applyFill="0" applyAlignment="0" applyProtection="0"/>
    <xf numFmtId="0" fontId="5" fillId="23" borderId="39" applyNumberFormat="0" applyFont="0" applyAlignment="0" applyProtection="0"/>
    <xf numFmtId="0" fontId="12" fillId="42" borderId="38" applyNumberFormat="0" applyAlignment="0" applyProtection="0"/>
    <xf numFmtId="0" fontId="19" fillId="29" borderId="38" applyNumberFormat="0" applyAlignment="0" applyProtection="0"/>
    <xf numFmtId="0" fontId="5" fillId="45" borderId="39" applyNumberFormat="0" applyFont="0" applyAlignment="0" applyProtection="0"/>
    <xf numFmtId="0" fontId="22" fillId="42" borderId="40" applyNumberFormat="0" applyAlignment="0" applyProtection="0"/>
    <xf numFmtId="0" fontId="56" fillId="20" borderId="38" applyNumberFormat="0" applyAlignment="0" applyProtection="0"/>
    <xf numFmtId="0" fontId="63" fillId="7" borderId="38" applyNumberFormat="0" applyAlignment="0" applyProtection="0"/>
    <xf numFmtId="0" fontId="1" fillId="23" borderId="39" applyNumberFormat="0" applyFont="0" applyAlignment="0" applyProtection="0"/>
    <xf numFmtId="0" fontId="66" fillId="20" borderId="40" applyNumberFormat="0" applyAlignment="0" applyProtection="0"/>
    <xf numFmtId="0" fontId="68" fillId="0" borderId="41" applyNumberFormat="0" applyFill="0" applyAlignment="0" applyProtection="0"/>
    <xf numFmtId="0" fontId="12" fillId="20" borderId="38" applyNumberFormat="0" applyAlignment="0" applyProtection="0"/>
    <xf numFmtId="0" fontId="19" fillId="7" borderId="38" applyNumberFormat="0" applyAlignment="0" applyProtection="0"/>
    <xf numFmtId="0" fontId="5" fillId="23" borderId="39" applyNumberFormat="0" applyFont="0" applyAlignment="0" applyProtection="0"/>
    <xf numFmtId="0" fontId="22" fillId="20" borderId="40" applyNumberFormat="0" applyAlignment="0" applyProtection="0"/>
    <xf numFmtId="0" fontId="24" fillId="0" borderId="41" applyNumberFormat="0" applyFill="0" applyAlignment="0" applyProtection="0"/>
    <xf numFmtId="0" fontId="56" fillId="20" borderId="38" applyNumberFormat="0" applyAlignment="0" applyProtection="0"/>
    <xf numFmtId="0" fontId="63" fillId="7" borderId="38" applyNumberFormat="0" applyAlignment="0" applyProtection="0"/>
    <xf numFmtId="0" fontId="1" fillId="23" borderId="39" applyNumberFormat="0" applyFont="0" applyAlignment="0" applyProtection="0"/>
    <xf numFmtId="0" fontId="66" fillId="20" borderId="40" applyNumberFormat="0" applyAlignment="0" applyProtection="0"/>
    <xf numFmtId="0" fontId="68" fillId="0" borderId="41" applyNumberFormat="0" applyFill="0" applyAlignment="0" applyProtection="0"/>
    <xf numFmtId="0" fontId="5" fillId="23" borderId="39" applyNumberFormat="0" applyFont="0" applyAlignment="0" applyProtection="0"/>
    <xf numFmtId="0" fontId="12" fillId="42" borderId="38" applyNumberFormat="0" applyAlignment="0" applyProtection="0"/>
    <xf numFmtId="0" fontId="19" fillId="29" borderId="38" applyNumberFormat="0" applyAlignment="0" applyProtection="0"/>
    <xf numFmtId="0" fontId="5" fillId="45" borderId="39" applyNumberFormat="0" applyFont="0" applyAlignment="0" applyProtection="0"/>
    <xf numFmtId="0" fontId="22" fillId="42" borderId="40" applyNumberFormat="0" applyAlignment="0" applyProtection="0"/>
    <xf numFmtId="0" fontId="5" fillId="23" borderId="39" applyNumberFormat="0" applyFont="0" applyAlignment="0" applyProtection="0"/>
    <xf numFmtId="0" fontId="56" fillId="20" borderId="38" applyNumberFormat="0" applyAlignment="0" applyProtection="0"/>
    <xf numFmtId="0" fontId="63" fillId="7" borderId="38" applyNumberFormat="0" applyAlignment="0" applyProtection="0"/>
    <xf numFmtId="0" fontId="1" fillId="23" borderId="39" applyNumberFormat="0" applyFont="0" applyAlignment="0" applyProtection="0"/>
    <xf numFmtId="0" fontId="66" fillId="20" borderId="40" applyNumberFormat="0" applyAlignment="0" applyProtection="0"/>
    <xf numFmtId="0" fontId="56" fillId="20" borderId="38" applyNumberFormat="0" applyAlignment="0" applyProtection="0"/>
    <xf numFmtId="0" fontId="63" fillId="7" borderId="38" applyNumberFormat="0" applyAlignment="0" applyProtection="0"/>
    <xf numFmtId="0" fontId="1" fillId="23" borderId="39" applyNumberFormat="0" applyFont="0" applyAlignment="0" applyProtection="0"/>
    <xf numFmtId="0" fontId="66" fillId="20" borderId="40" applyNumberFormat="0" applyAlignment="0" applyProtection="0"/>
    <xf numFmtId="0" fontId="12" fillId="20" borderId="38" applyNumberFormat="0" applyAlignment="0" applyProtection="0"/>
    <xf numFmtId="0" fontId="19" fillId="7" borderId="38" applyNumberFormat="0" applyAlignment="0" applyProtection="0"/>
    <xf numFmtId="0" fontId="5" fillId="23" borderId="39" applyNumberFormat="0" applyFont="0" applyAlignment="0" applyProtection="0"/>
    <xf numFmtId="0" fontId="22" fillId="20" borderId="40" applyNumberFormat="0" applyAlignment="0" applyProtection="0"/>
    <xf numFmtId="0" fontId="24" fillId="0" borderId="41" applyNumberFormat="0" applyFill="0" applyAlignment="0" applyProtection="0"/>
    <xf numFmtId="0" fontId="12" fillId="20" borderId="38" applyNumberFormat="0" applyAlignment="0" applyProtection="0"/>
    <xf numFmtId="0" fontId="19" fillId="7" borderId="38" applyNumberFormat="0" applyAlignment="0" applyProtection="0"/>
    <xf numFmtId="0" fontId="5" fillId="23" borderId="39" applyNumberFormat="0" applyFont="0" applyAlignment="0" applyProtection="0"/>
    <xf numFmtId="0" fontId="22" fillId="20" borderId="40" applyNumberFormat="0" applyAlignment="0" applyProtection="0"/>
    <xf numFmtId="0" fontId="24" fillId="0" borderId="41" applyNumberFormat="0" applyFill="0" applyAlignment="0" applyProtection="0"/>
    <xf numFmtId="0" fontId="56" fillId="20" borderId="38" applyNumberFormat="0" applyAlignment="0" applyProtection="0"/>
    <xf numFmtId="0" fontId="63" fillId="7" borderId="38" applyNumberFormat="0" applyAlignment="0" applyProtection="0"/>
    <xf numFmtId="0" fontId="1" fillId="23" borderId="39" applyNumberFormat="0" applyFont="0" applyAlignment="0" applyProtection="0"/>
    <xf numFmtId="0" fontId="66" fillId="20" borderId="40" applyNumberFormat="0" applyAlignment="0" applyProtection="0"/>
    <xf numFmtId="0" fontId="68" fillId="0" borderId="41" applyNumberFormat="0" applyFill="0" applyAlignment="0" applyProtection="0"/>
    <xf numFmtId="0" fontId="12" fillId="20" borderId="38" applyNumberFormat="0" applyAlignment="0" applyProtection="0"/>
    <xf numFmtId="0" fontId="19" fillId="7" borderId="38" applyNumberFormat="0" applyAlignment="0" applyProtection="0"/>
    <xf numFmtId="0" fontId="5" fillId="23" borderId="39" applyNumberFormat="0" applyFont="0" applyAlignment="0" applyProtection="0"/>
    <xf numFmtId="0" fontId="22" fillId="20" borderId="40" applyNumberFormat="0" applyAlignment="0" applyProtection="0"/>
    <xf numFmtId="0" fontId="24" fillId="0" borderId="41" applyNumberFormat="0" applyFill="0" applyAlignment="0" applyProtection="0"/>
    <xf numFmtId="0" fontId="56" fillId="20" borderId="38" applyNumberFormat="0" applyAlignment="0" applyProtection="0"/>
    <xf numFmtId="0" fontId="63" fillId="7" borderId="38" applyNumberFormat="0" applyAlignment="0" applyProtection="0"/>
    <xf numFmtId="0" fontId="1" fillId="23" borderId="39" applyNumberFormat="0" applyFont="0" applyAlignment="0" applyProtection="0"/>
    <xf numFmtId="0" fontId="66" fillId="20" borderId="40" applyNumberFormat="0" applyAlignment="0" applyProtection="0"/>
    <xf numFmtId="0" fontId="68" fillId="0" borderId="41" applyNumberFormat="0" applyFill="0" applyAlignment="0" applyProtection="0"/>
    <xf numFmtId="0" fontId="12" fillId="20" borderId="42" applyNumberFormat="0" applyAlignment="0" applyProtection="0"/>
    <xf numFmtId="0" fontId="19" fillId="7" borderId="42" applyNumberFormat="0" applyAlignment="0" applyProtection="0"/>
    <xf numFmtId="0" fontId="5" fillId="23" borderId="43" applyNumberFormat="0" applyFont="0" applyAlignment="0" applyProtection="0"/>
    <xf numFmtId="0" fontId="22" fillId="20" borderId="44" applyNumberFormat="0" applyAlignment="0" applyProtection="0"/>
    <xf numFmtId="0" fontId="24" fillId="0" borderId="45" applyNumberFormat="0" applyFill="0" applyAlignment="0" applyProtection="0"/>
    <xf numFmtId="0" fontId="56" fillId="20" borderId="42" applyNumberFormat="0" applyAlignment="0" applyProtection="0"/>
    <xf numFmtId="0" fontId="63" fillId="7" borderId="42" applyNumberFormat="0" applyAlignment="0" applyProtection="0"/>
    <xf numFmtId="0" fontId="1" fillId="23" borderId="43" applyNumberFormat="0" applyFont="0" applyAlignment="0" applyProtection="0"/>
    <xf numFmtId="0" fontId="66" fillId="20" borderId="44" applyNumberFormat="0" applyAlignment="0" applyProtection="0"/>
    <xf numFmtId="0" fontId="68" fillId="0" borderId="45" applyNumberFormat="0" applyFill="0" applyAlignment="0" applyProtection="0"/>
    <xf numFmtId="0" fontId="5" fillId="23" borderId="43" applyNumberFormat="0" applyFont="0" applyAlignment="0" applyProtection="0"/>
    <xf numFmtId="0" fontId="12" fillId="42" borderId="42" applyNumberFormat="0" applyAlignment="0" applyProtection="0"/>
    <xf numFmtId="0" fontId="19" fillId="29" borderId="42" applyNumberFormat="0" applyAlignment="0" applyProtection="0"/>
    <xf numFmtId="0" fontId="5" fillId="45" borderId="43" applyNumberFormat="0" applyFont="0" applyAlignment="0" applyProtection="0"/>
    <xf numFmtId="0" fontId="22" fillId="42" borderId="44" applyNumberFormat="0" applyAlignment="0" applyProtection="0"/>
    <xf numFmtId="0" fontId="5" fillId="23" borderId="43" applyNumberFormat="0" applyFont="0" applyAlignment="0" applyProtection="0"/>
    <xf numFmtId="0" fontId="56" fillId="20" borderId="42" applyNumberFormat="0" applyAlignment="0" applyProtection="0"/>
    <xf numFmtId="0" fontId="63" fillId="7" borderId="42" applyNumberFormat="0" applyAlignment="0" applyProtection="0"/>
    <xf numFmtId="0" fontId="1" fillId="23" borderId="43" applyNumberFormat="0" applyFont="0" applyAlignment="0" applyProtection="0"/>
    <xf numFmtId="0" fontId="66" fillId="20" borderId="44" applyNumberFormat="0" applyAlignment="0" applyProtection="0"/>
    <xf numFmtId="0" fontId="56" fillId="20" borderId="42" applyNumberFormat="0" applyAlignment="0" applyProtection="0"/>
    <xf numFmtId="0" fontId="63" fillId="7" borderId="42" applyNumberFormat="0" applyAlignment="0" applyProtection="0"/>
    <xf numFmtId="0" fontId="1" fillId="23" borderId="43" applyNumberFormat="0" applyFont="0" applyAlignment="0" applyProtection="0"/>
    <xf numFmtId="0" fontId="66" fillId="20" borderId="44" applyNumberFormat="0" applyAlignment="0" applyProtection="0"/>
    <xf numFmtId="0" fontId="12" fillId="20" borderId="42" applyNumberFormat="0" applyAlignment="0" applyProtection="0"/>
    <xf numFmtId="0" fontId="19" fillId="7" borderId="42" applyNumberFormat="0" applyAlignment="0" applyProtection="0"/>
    <xf numFmtId="0" fontId="5" fillId="23" borderId="43" applyNumberFormat="0" applyFont="0" applyAlignment="0" applyProtection="0"/>
    <xf numFmtId="0" fontId="22" fillId="20" borderId="44" applyNumberFormat="0" applyAlignment="0" applyProtection="0"/>
    <xf numFmtId="0" fontId="24" fillId="0" borderId="45" applyNumberFormat="0" applyFill="0" applyAlignment="0" applyProtection="0"/>
    <xf numFmtId="4" fontId="70" fillId="0" borderId="29" applyFill="0">
      <alignment horizontal="right" vertical="center"/>
    </xf>
    <xf numFmtId="0" fontId="5" fillId="23" borderId="43" applyNumberFormat="0" applyFont="0" applyAlignment="0" applyProtection="0"/>
    <xf numFmtId="0" fontId="12" fillId="42" borderId="42" applyNumberFormat="0" applyAlignment="0" applyProtection="0"/>
    <xf numFmtId="0" fontId="19" fillId="29" borderId="42" applyNumberFormat="0" applyAlignment="0" applyProtection="0"/>
    <xf numFmtId="0" fontId="5" fillId="45" borderId="43" applyNumberFormat="0" applyFont="0" applyAlignment="0" applyProtection="0"/>
    <xf numFmtId="0" fontId="22" fillId="42" borderId="44" applyNumberFormat="0" applyAlignment="0" applyProtection="0"/>
    <xf numFmtId="0" fontId="56" fillId="20" borderId="42" applyNumberFormat="0" applyAlignment="0" applyProtection="0"/>
    <xf numFmtId="0" fontId="63" fillId="7" borderId="42" applyNumberFormat="0" applyAlignment="0" applyProtection="0"/>
    <xf numFmtId="0" fontId="1" fillId="23" borderId="43" applyNumberFormat="0" applyFont="0" applyAlignment="0" applyProtection="0"/>
    <xf numFmtId="0" fontId="66" fillId="20" borderId="44" applyNumberFormat="0" applyAlignment="0" applyProtection="0"/>
    <xf numFmtId="0" fontId="68" fillId="0" borderId="45" applyNumberFormat="0" applyFill="0" applyAlignment="0" applyProtection="0"/>
    <xf numFmtId="0" fontId="12" fillId="20" borderId="42" applyNumberFormat="0" applyAlignment="0" applyProtection="0"/>
    <xf numFmtId="0" fontId="19" fillId="7" borderId="42" applyNumberFormat="0" applyAlignment="0" applyProtection="0"/>
    <xf numFmtId="0" fontId="5" fillId="23" borderId="43" applyNumberFormat="0" applyFont="0" applyAlignment="0" applyProtection="0"/>
    <xf numFmtId="0" fontId="22" fillId="20" borderId="44" applyNumberFormat="0" applyAlignment="0" applyProtection="0"/>
    <xf numFmtId="0" fontId="24" fillId="0" borderId="45" applyNumberFormat="0" applyFill="0" applyAlignment="0" applyProtection="0"/>
    <xf numFmtId="0" fontId="56" fillId="20" borderId="42" applyNumberFormat="0" applyAlignment="0" applyProtection="0"/>
    <xf numFmtId="0" fontId="63" fillId="7" borderId="42" applyNumberFormat="0" applyAlignment="0" applyProtection="0"/>
    <xf numFmtId="0" fontId="1" fillId="23" borderId="43" applyNumberFormat="0" applyFont="0" applyAlignment="0" applyProtection="0"/>
    <xf numFmtId="0" fontId="66" fillId="20" borderId="44" applyNumberFormat="0" applyAlignment="0" applyProtection="0"/>
    <xf numFmtId="0" fontId="68" fillId="0" borderId="45" applyNumberFormat="0" applyFill="0" applyAlignment="0" applyProtection="0"/>
    <xf numFmtId="0" fontId="5" fillId="23" borderId="43" applyNumberFormat="0" applyFont="0" applyAlignment="0" applyProtection="0"/>
    <xf numFmtId="0" fontId="12" fillId="42" borderId="42" applyNumberFormat="0" applyAlignment="0" applyProtection="0"/>
    <xf numFmtId="0" fontId="19" fillId="29" borderId="42" applyNumberFormat="0" applyAlignment="0" applyProtection="0"/>
    <xf numFmtId="0" fontId="5" fillId="45" borderId="43" applyNumberFormat="0" applyFont="0" applyAlignment="0" applyProtection="0"/>
    <xf numFmtId="0" fontId="22" fillId="42" borderId="44" applyNumberFormat="0" applyAlignment="0" applyProtection="0"/>
    <xf numFmtId="0" fontId="5" fillId="23" borderId="43" applyNumberFormat="0" applyFont="0" applyAlignment="0" applyProtection="0"/>
    <xf numFmtId="0" fontId="56" fillId="20" borderId="42" applyNumberFormat="0" applyAlignment="0" applyProtection="0"/>
    <xf numFmtId="0" fontId="63" fillId="7" borderId="42" applyNumberFormat="0" applyAlignment="0" applyProtection="0"/>
    <xf numFmtId="0" fontId="1" fillId="23" borderId="43" applyNumberFormat="0" applyFont="0" applyAlignment="0" applyProtection="0"/>
    <xf numFmtId="0" fontId="66" fillId="20" borderId="44" applyNumberFormat="0" applyAlignment="0" applyProtection="0"/>
    <xf numFmtId="0" fontId="56" fillId="20" borderId="42" applyNumberFormat="0" applyAlignment="0" applyProtection="0"/>
    <xf numFmtId="0" fontId="63" fillId="7" borderId="42" applyNumberFormat="0" applyAlignment="0" applyProtection="0"/>
    <xf numFmtId="0" fontId="1" fillId="23" borderId="43" applyNumberFormat="0" applyFont="0" applyAlignment="0" applyProtection="0"/>
    <xf numFmtId="0" fontId="66" fillId="20" borderId="44" applyNumberFormat="0" applyAlignment="0" applyProtection="0"/>
    <xf numFmtId="0" fontId="12" fillId="20" borderId="42" applyNumberFormat="0" applyAlignment="0" applyProtection="0"/>
    <xf numFmtId="0" fontId="19" fillId="7" borderId="42" applyNumberFormat="0" applyAlignment="0" applyProtection="0"/>
    <xf numFmtId="0" fontId="5" fillId="23" borderId="43" applyNumberFormat="0" applyFont="0" applyAlignment="0" applyProtection="0"/>
    <xf numFmtId="0" fontId="22" fillId="20" borderId="44" applyNumberFormat="0" applyAlignment="0" applyProtection="0"/>
    <xf numFmtId="0" fontId="24" fillId="0" borderId="45" applyNumberFormat="0" applyFill="0" applyAlignment="0" applyProtection="0"/>
    <xf numFmtId="0" fontId="12" fillId="20" borderId="42" applyNumberFormat="0" applyAlignment="0" applyProtection="0"/>
    <xf numFmtId="0" fontId="19" fillId="7" borderId="42" applyNumberFormat="0" applyAlignment="0" applyProtection="0"/>
    <xf numFmtId="0" fontId="5" fillId="23" borderId="43" applyNumberFormat="0" applyFont="0" applyAlignment="0" applyProtection="0"/>
    <xf numFmtId="0" fontId="22" fillId="20" borderId="44" applyNumberFormat="0" applyAlignment="0" applyProtection="0"/>
    <xf numFmtId="0" fontId="24" fillId="0" borderId="45" applyNumberFormat="0" applyFill="0" applyAlignment="0" applyProtection="0"/>
    <xf numFmtId="0" fontId="56" fillId="20" borderId="42" applyNumberFormat="0" applyAlignment="0" applyProtection="0"/>
    <xf numFmtId="0" fontId="63" fillId="7" borderId="42" applyNumberFormat="0" applyAlignment="0" applyProtection="0"/>
    <xf numFmtId="0" fontId="1" fillId="23" borderId="43" applyNumberFormat="0" applyFont="0" applyAlignment="0" applyProtection="0"/>
    <xf numFmtId="0" fontId="66" fillId="20" borderId="44" applyNumberFormat="0" applyAlignment="0" applyProtection="0"/>
    <xf numFmtId="0" fontId="68" fillId="0" borderId="45" applyNumberFormat="0" applyFill="0" applyAlignment="0" applyProtection="0"/>
    <xf numFmtId="0" fontId="12" fillId="20" borderId="42" applyNumberFormat="0" applyAlignment="0" applyProtection="0"/>
    <xf numFmtId="0" fontId="19" fillId="7" borderId="42" applyNumberFormat="0" applyAlignment="0" applyProtection="0"/>
    <xf numFmtId="0" fontId="5" fillId="23" borderId="43" applyNumberFormat="0" applyFont="0" applyAlignment="0" applyProtection="0"/>
    <xf numFmtId="0" fontId="22" fillId="20" borderId="44" applyNumberFormat="0" applyAlignment="0" applyProtection="0"/>
    <xf numFmtId="0" fontId="24" fillId="0" borderId="45" applyNumberFormat="0" applyFill="0" applyAlignment="0" applyProtection="0"/>
    <xf numFmtId="0" fontId="56" fillId="20" borderId="42" applyNumberFormat="0" applyAlignment="0" applyProtection="0"/>
    <xf numFmtId="0" fontId="63" fillId="7" borderId="42" applyNumberFormat="0" applyAlignment="0" applyProtection="0"/>
    <xf numFmtId="0" fontId="1" fillId="23" borderId="43" applyNumberFormat="0" applyFont="0" applyAlignment="0" applyProtection="0"/>
    <xf numFmtId="0" fontId="66" fillId="20" borderId="44" applyNumberFormat="0" applyAlignment="0" applyProtection="0"/>
    <xf numFmtId="0" fontId="68" fillId="0" borderId="45" applyNumberFormat="0" applyFill="0" applyAlignment="0" applyProtection="0"/>
    <xf numFmtId="4" fontId="70" fillId="0" borderId="29" applyFill="0">
      <alignment horizontal="right" vertical="center"/>
    </xf>
  </cellStyleXfs>
  <cellXfs count="32">
    <xf numFmtId="0" fontId="0" fillId="0" borderId="0" xfId="0"/>
    <xf numFmtId="0" fontId="0" fillId="0" borderId="0" xfId="0"/>
    <xf numFmtId="0" fontId="0" fillId="0" borderId="1" xfId="0" applyBorder="1"/>
    <xf numFmtId="0" fontId="26" fillId="0" borderId="1" xfId="0" applyFont="1" applyBorder="1" applyAlignment="1">
      <alignment horizontal="left" vertical="top"/>
    </xf>
    <xf numFmtId="0" fontId="0" fillId="0" borderId="1" xfId="0" applyBorder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77" fillId="0" borderId="11" xfId="0" applyNumberFormat="1" applyFont="1" applyFill="1" applyBorder="1" applyAlignment="1">
      <alignment horizontal="center" vertical="center" wrapText="1"/>
    </xf>
    <xf numFmtId="0" fontId="77" fillId="0" borderId="0" xfId="0" applyFont="1" applyFill="1"/>
    <xf numFmtId="0" fontId="75" fillId="0" borderId="27" xfId="0" applyNumberFormat="1" applyFont="1" applyFill="1" applyBorder="1" applyAlignment="1">
      <alignment horizontal="center" vertical="center" wrapText="1"/>
    </xf>
    <xf numFmtId="0" fontId="75" fillId="0" borderId="22" xfId="0" applyNumberFormat="1" applyFont="1" applyFill="1" applyBorder="1" applyAlignment="1" applyProtection="1">
      <alignment horizontal="center" vertical="center" wrapText="1"/>
    </xf>
    <xf numFmtId="0" fontId="75" fillId="0" borderId="0" xfId="0" applyNumberFormat="1" applyFont="1" applyFill="1" applyBorder="1" applyAlignment="1" applyProtection="1">
      <alignment horizontal="center" vertical="center" wrapText="1"/>
    </xf>
    <xf numFmtId="0" fontId="78" fillId="0" borderId="0" xfId="408" applyFont="1" applyFill="1"/>
    <xf numFmtId="0" fontId="29" fillId="0" borderId="0" xfId="0" applyFont="1" applyFill="1"/>
    <xf numFmtId="0" fontId="77" fillId="0" borderId="27" xfId="0" applyNumberFormat="1" applyFont="1" applyFill="1" applyBorder="1" applyAlignment="1">
      <alignment horizontal="center" vertical="center" wrapText="1"/>
    </xf>
    <xf numFmtId="0" fontId="79" fillId="0" borderId="0" xfId="0" applyNumberFormat="1" applyFont="1" applyFill="1" applyBorder="1" applyAlignment="1" applyProtection="1">
      <alignment horizontal="center"/>
    </xf>
    <xf numFmtId="0" fontId="80" fillId="0" borderId="48" xfId="0" applyNumberFormat="1" applyFont="1" applyFill="1" applyBorder="1" applyAlignment="1" applyProtection="1">
      <alignment horizontal="center"/>
    </xf>
    <xf numFmtId="0" fontId="75" fillId="0" borderId="49" xfId="0" applyNumberFormat="1" applyFont="1" applyFill="1" applyBorder="1" applyAlignment="1" applyProtection="1">
      <alignment horizontal="center"/>
    </xf>
    <xf numFmtId="0" fontId="75" fillId="0" borderId="50" xfId="0" applyNumberFormat="1" applyFont="1" applyFill="1" applyBorder="1" applyAlignment="1" applyProtection="1">
      <alignment horizontal="center"/>
    </xf>
    <xf numFmtId="0" fontId="75" fillId="0" borderId="48" xfId="0" applyNumberFormat="1" applyFont="1" applyFill="1" applyBorder="1" applyAlignment="1" applyProtection="1">
      <alignment horizontal="center"/>
    </xf>
    <xf numFmtId="0" fontId="75" fillId="0" borderId="27" xfId="0" applyFont="1" applyFill="1" applyBorder="1" applyAlignment="1">
      <alignment horizontal="center" vertical="center" wrapText="1"/>
    </xf>
    <xf numFmtId="0" fontId="77" fillId="0" borderId="27" xfId="0" applyFont="1" applyFill="1" applyBorder="1" applyAlignment="1">
      <alignment horizontal="left"/>
    </xf>
    <xf numFmtId="0" fontId="75" fillId="0" borderId="27" xfId="0" applyFont="1" applyFill="1" applyBorder="1" applyAlignment="1">
      <alignment horizontal="left" indent="2"/>
    </xf>
    <xf numFmtId="0" fontId="75" fillId="0" borderId="27" xfId="0" applyNumberFormat="1" applyFont="1" applyFill="1" applyBorder="1" applyAlignment="1">
      <alignment horizontal="center" wrapText="1"/>
    </xf>
    <xf numFmtId="0" fontId="75" fillId="0" borderId="12" xfId="0" applyFont="1" applyFill="1" applyBorder="1" applyAlignment="1">
      <alignment horizontal="left" vertical="center" wrapText="1"/>
    </xf>
    <xf numFmtId="0" fontId="75" fillId="0" borderId="28" xfId="0" applyNumberFormat="1" applyFont="1" applyFill="1" applyBorder="1" applyAlignment="1" applyProtection="1">
      <alignment horizontal="center" vertical="center" wrapText="1"/>
    </xf>
    <xf numFmtId="0" fontId="75" fillId="0" borderId="46" xfId="0" applyNumberFormat="1" applyFont="1" applyFill="1" applyBorder="1" applyAlignment="1" applyProtection="1">
      <alignment horizontal="center" vertical="center" wrapText="1"/>
    </xf>
    <xf numFmtId="0" fontId="75" fillId="0" borderId="12" xfId="0" applyFont="1" applyFill="1" applyBorder="1" applyAlignment="1">
      <alignment horizontal="left" indent="1"/>
    </xf>
    <xf numFmtId="0" fontId="75" fillId="0" borderId="28" xfId="0" applyNumberFormat="1" applyFont="1" applyFill="1" applyBorder="1" applyAlignment="1" applyProtection="1">
      <alignment horizontal="left"/>
    </xf>
    <xf numFmtId="0" fontId="75" fillId="0" borderId="12" xfId="0" applyFont="1" applyFill="1" applyBorder="1" applyAlignment="1">
      <alignment horizontal="left"/>
    </xf>
    <xf numFmtId="0" fontId="76" fillId="0" borderId="51" xfId="0" applyFont="1" applyFill="1" applyBorder="1" applyAlignment="1"/>
    <xf numFmtId="0" fontId="77" fillId="0" borderId="47" xfId="0" applyFont="1" applyFill="1" applyBorder="1" applyAlignment="1"/>
  </cellXfs>
  <cellStyles count="914">
    <cellStyle name="20% - Accent1" xfId="108" builtinId="30" customBuiltin="1"/>
    <cellStyle name="20% - Accent1 2" xfId="13"/>
    <cellStyle name="20% - Accent1 2 2" xfId="55"/>
    <cellStyle name="20% - Accent1 2 2 2" xfId="330"/>
    <cellStyle name="20% - Accent1 2 2 3" xfId="481"/>
    <cellStyle name="20% - Accent1 2 2 4" xfId="602"/>
    <cellStyle name="20% - Accent1 2 3" xfId="138"/>
    <cellStyle name="20% - Accent1 2 4" xfId="242"/>
    <cellStyle name="20% - Accent1 2 5" xfId="284"/>
    <cellStyle name="20% - Accent1 2 6" xfId="366"/>
    <cellStyle name="20% - Accent1 2 7" xfId="471"/>
    <cellStyle name="20% - Accent1 2 8" xfId="593"/>
    <cellStyle name="20% - Accent1 2_ОН Видин 03.02.2017" xfId="411"/>
    <cellStyle name="20% - Accent1 3" xfId="207"/>
    <cellStyle name="20% - Accent1 3 2" xfId="273"/>
    <cellStyle name="20% - Accent1 3_ОН Видин 03.02.2017" xfId="412"/>
    <cellStyle name="20% - Accent2" xfId="112" builtinId="34" customBuiltin="1"/>
    <cellStyle name="20% - Accent2 2" xfId="14"/>
    <cellStyle name="20% - Accent2 2 2" xfId="56"/>
    <cellStyle name="20% - Accent2 2 2 2" xfId="331"/>
    <cellStyle name="20% - Accent2 2 2 3" xfId="482"/>
    <cellStyle name="20% - Accent2 2 2 4" xfId="603"/>
    <cellStyle name="20% - Accent2 2 3" xfId="133"/>
    <cellStyle name="20% - Accent2 2 4" xfId="243"/>
    <cellStyle name="20% - Accent2 2 5" xfId="285"/>
    <cellStyle name="20% - Accent2 2 6" xfId="367"/>
    <cellStyle name="20% - Accent2 2 7" xfId="472"/>
    <cellStyle name="20% - Accent2 2 8" xfId="594"/>
    <cellStyle name="20% - Accent2 2_ОН Видин 03.02.2017" xfId="413"/>
    <cellStyle name="20% - Accent2 3" xfId="208"/>
    <cellStyle name="20% - Accent2 3 2" xfId="274"/>
    <cellStyle name="20% - Accent2 3_ОН Видин 03.02.2017" xfId="414"/>
    <cellStyle name="20% - Accent3" xfId="116" builtinId="38" customBuiltin="1"/>
    <cellStyle name="20% - Accent3 2" xfId="15"/>
    <cellStyle name="20% - Accent3 2 2" xfId="57"/>
    <cellStyle name="20% - Accent3 2 2 2" xfId="332"/>
    <cellStyle name="20% - Accent3 2 2 3" xfId="483"/>
    <cellStyle name="20% - Accent3 2 2 4" xfId="604"/>
    <cellStyle name="20% - Accent3 2 3" xfId="137"/>
    <cellStyle name="20% - Accent3 2 4" xfId="244"/>
    <cellStyle name="20% - Accent3 2 5" xfId="286"/>
    <cellStyle name="20% - Accent3 2 6" xfId="368"/>
    <cellStyle name="20% - Accent3 2 7" xfId="473"/>
    <cellStyle name="20% - Accent3 2 8" xfId="595"/>
    <cellStyle name="20% - Accent3 2_ОН Видин 03.02.2017" xfId="415"/>
    <cellStyle name="20% - Accent3 3" xfId="209"/>
    <cellStyle name="20% - Accent3 3 2" xfId="275"/>
    <cellStyle name="20% - Accent3 3_ОН Видин 03.02.2017" xfId="416"/>
    <cellStyle name="20% - Accent4" xfId="120" builtinId="42" customBuiltin="1"/>
    <cellStyle name="20% - Accent4 2" xfId="16"/>
    <cellStyle name="20% - Accent4 2 2" xfId="58"/>
    <cellStyle name="20% - Accent4 2 2 2" xfId="333"/>
    <cellStyle name="20% - Accent4 2 2 3" xfId="484"/>
    <cellStyle name="20% - Accent4 2 2 4" xfId="605"/>
    <cellStyle name="20% - Accent4 2 3" xfId="139"/>
    <cellStyle name="20% - Accent4 2 4" xfId="245"/>
    <cellStyle name="20% - Accent4 2 5" xfId="287"/>
    <cellStyle name="20% - Accent4 2 6" xfId="369"/>
    <cellStyle name="20% - Accent4 2 7" xfId="474"/>
    <cellStyle name="20% - Accent4 2 8" xfId="596"/>
    <cellStyle name="20% - Accent4 2_ОН Видин 03.02.2017" xfId="417"/>
    <cellStyle name="20% - Accent4 3" xfId="210"/>
    <cellStyle name="20% - Accent4 3 2" xfId="276"/>
    <cellStyle name="20% - Accent4 3_ОН Видин 03.02.2017" xfId="418"/>
    <cellStyle name="20% - Accent5" xfId="124" builtinId="46" customBuiltin="1"/>
    <cellStyle name="20% - Accent5 2" xfId="17"/>
    <cellStyle name="20% - Accent5 2 2" xfId="59"/>
    <cellStyle name="20% - Accent5 2 2 2" xfId="334"/>
    <cellStyle name="20% - Accent5 2 2 3" xfId="485"/>
    <cellStyle name="20% - Accent5 2 2 4" xfId="606"/>
    <cellStyle name="20% - Accent5 2 3" xfId="288"/>
    <cellStyle name="20% - Accent5 2 4" xfId="370"/>
    <cellStyle name="20% - Accent5 2_ОН Видин 03.02.2017" xfId="419"/>
    <cellStyle name="20% - Accent6" xfId="128" builtinId="50" customBuiltin="1"/>
    <cellStyle name="20% - Accent6 2" xfId="18"/>
    <cellStyle name="20% - Accent6 2 2" xfId="60"/>
    <cellStyle name="20% - Accent6 2 2 2" xfId="335"/>
    <cellStyle name="20% - Accent6 2 2 3" xfId="486"/>
    <cellStyle name="20% - Accent6 2 2 4" xfId="607"/>
    <cellStyle name="20% - Accent6 2 3" xfId="289"/>
    <cellStyle name="20% - Accent6 2 4" xfId="371"/>
    <cellStyle name="20% - Accent6 2_ОН Видин 03.02.2017" xfId="420"/>
    <cellStyle name="20% - Акцент1 2" xfId="176"/>
    <cellStyle name="20% - Акцент2 2" xfId="177"/>
    <cellStyle name="20% - Акцент3 2" xfId="178"/>
    <cellStyle name="20% - Акцент4 2" xfId="179"/>
    <cellStyle name="40% - Accent1" xfId="109" builtinId="31" customBuiltin="1"/>
    <cellStyle name="40% - Accent1 2" xfId="19"/>
    <cellStyle name="40% - Accent1 2 2" xfId="61"/>
    <cellStyle name="40% - Accent1 2 2 2" xfId="336"/>
    <cellStyle name="40% - Accent1 2 2 3" xfId="487"/>
    <cellStyle name="40% - Accent1 2 2 4" xfId="608"/>
    <cellStyle name="40% - Accent1 2 3" xfId="290"/>
    <cellStyle name="40% - Accent1 2 4" xfId="372"/>
    <cellStyle name="40% - Accent1 2_ОН Видин 03.02.2017" xfId="421"/>
    <cellStyle name="40% - Accent2" xfId="113" builtinId="35" customBuiltin="1"/>
    <cellStyle name="40% - Accent2 10" xfId="561"/>
    <cellStyle name="40% - Accent2 11" xfId="712"/>
    <cellStyle name="40% - Accent2 2" xfId="20"/>
    <cellStyle name="40% - Accent2 2 2" xfId="62"/>
    <cellStyle name="40% - Accent2 2 2 2" xfId="337"/>
    <cellStyle name="40% - Accent2 2 2 3" xfId="488"/>
    <cellStyle name="40% - Accent2 2 2 4" xfId="609"/>
    <cellStyle name="40% - Accent2 2 3" xfId="291"/>
    <cellStyle name="40% - Accent2 2 3 2" xfId="571"/>
    <cellStyle name="40% - Accent2 2 3 3" xfId="646"/>
    <cellStyle name="40% - Accent2 2 4" xfId="373"/>
    <cellStyle name="40% - Accent2 2 5" xfId="562"/>
    <cellStyle name="40% - Accent2 2_ОН Видин 03.02.2017" xfId="422"/>
    <cellStyle name="40% - Accent2 3" xfId="253"/>
    <cellStyle name="40% - Accent2 3 2" xfId="563"/>
    <cellStyle name="40% - Accent2 3 2 2" xfId="572"/>
    <cellStyle name="40% - Accent2 3 2 3" xfId="700"/>
    <cellStyle name="40% - Accent2 4" xfId="516"/>
    <cellStyle name="40% - Accent2 5" xfId="522"/>
    <cellStyle name="40% - Accent2 6" xfId="515"/>
    <cellStyle name="40% - Accent2 7" xfId="478"/>
    <cellStyle name="40% - Accent2 8" xfId="524"/>
    <cellStyle name="40% - Accent2 9" xfId="517"/>
    <cellStyle name="40% - Accent3" xfId="117" builtinId="39" customBuiltin="1"/>
    <cellStyle name="40% - Accent3 2" xfId="21"/>
    <cellStyle name="40% - Accent3 2 2" xfId="63"/>
    <cellStyle name="40% - Accent3 2 2 2" xfId="338"/>
    <cellStyle name="40% - Accent3 2 2 3" xfId="489"/>
    <cellStyle name="40% - Accent3 2 2 4" xfId="610"/>
    <cellStyle name="40% - Accent3 2 3" xfId="134"/>
    <cellStyle name="40% - Accent3 2 4" xfId="246"/>
    <cellStyle name="40% - Accent3 2 5" xfId="292"/>
    <cellStyle name="40% - Accent3 2 6" xfId="374"/>
    <cellStyle name="40% - Accent3 2 7" xfId="475"/>
    <cellStyle name="40% - Accent3 2 8" xfId="597"/>
    <cellStyle name="40% - Accent3 2_ОН Видин 03.02.2017" xfId="423"/>
    <cellStyle name="40% - Accent3 3" xfId="211"/>
    <cellStyle name="40% - Accent3 3 2" xfId="277"/>
    <cellStyle name="40% - Accent3 3_ОН Видин 03.02.2017" xfId="424"/>
    <cellStyle name="40% - Accent4" xfId="121" builtinId="43" customBuiltin="1"/>
    <cellStyle name="40% - Accent4 2" xfId="22"/>
    <cellStyle name="40% - Accent4 2 2" xfId="64"/>
    <cellStyle name="40% - Accent4 2 2 2" xfId="339"/>
    <cellStyle name="40% - Accent4 2 2 3" xfId="490"/>
    <cellStyle name="40% - Accent4 2 2 4" xfId="611"/>
    <cellStyle name="40% - Accent4 2 3" xfId="293"/>
    <cellStyle name="40% - Accent4 2 4" xfId="375"/>
    <cellStyle name="40% - Accent4 2_ОН Видин 03.02.2017" xfId="425"/>
    <cellStyle name="40% - Accent5" xfId="125" builtinId="47" customBuiltin="1"/>
    <cellStyle name="40% - Accent5 2" xfId="23"/>
    <cellStyle name="40% - Accent5 2 2" xfId="65"/>
    <cellStyle name="40% - Accent5 2 2 2" xfId="340"/>
    <cellStyle name="40% - Accent5 2 2 3" xfId="491"/>
    <cellStyle name="40% - Accent5 2 2 4" xfId="612"/>
    <cellStyle name="40% - Accent5 2 3" xfId="294"/>
    <cellStyle name="40% - Accent5 2 4" xfId="376"/>
    <cellStyle name="40% - Accent5 2_ОН Видин 03.02.2017" xfId="426"/>
    <cellStyle name="40% - Accent6" xfId="129" builtinId="51" customBuiltin="1"/>
    <cellStyle name="40% - Accent6 2" xfId="24"/>
    <cellStyle name="40% - Accent6 2 2" xfId="66"/>
    <cellStyle name="40% - Accent6 2 2 2" xfId="341"/>
    <cellStyle name="40% - Accent6 2 2 3" xfId="492"/>
    <cellStyle name="40% - Accent6 2 2 4" xfId="613"/>
    <cellStyle name="40% - Accent6 2 3" xfId="295"/>
    <cellStyle name="40% - Accent6 2 4" xfId="377"/>
    <cellStyle name="40% - Accent6 2_ОН Видин 03.02.2017" xfId="427"/>
    <cellStyle name="40% - Акцент2" xfId="195"/>
    <cellStyle name="40% - Акцент2 2" xfId="202"/>
    <cellStyle name="40% - Акцент2 3" xfId="212"/>
    <cellStyle name="40% - Акцент2 4" xfId="573"/>
    <cellStyle name="40% - Акцент2_ОН Видин 03.02.2017" xfId="428"/>
    <cellStyle name="40% - Акцент3 2" xfId="180"/>
    <cellStyle name="60% - Accent1" xfId="110" builtinId="32" customBuiltin="1"/>
    <cellStyle name="60% - Accent1 2" xfId="25"/>
    <cellStyle name="60% - Accent1 2 2" xfId="67"/>
    <cellStyle name="60% - Accent1 2 2 2" xfId="342"/>
    <cellStyle name="60% - Accent1 2 2 3" xfId="493"/>
    <cellStyle name="60% - Accent1 2 2 4" xfId="614"/>
    <cellStyle name="60% - Accent1 2 3" xfId="296"/>
    <cellStyle name="60% - Accent1 2 4" xfId="378"/>
    <cellStyle name="60% - Accent1 2_ОН Видин 03.02.2017" xfId="429"/>
    <cellStyle name="60% - Accent2" xfId="114" builtinId="36" customBuiltin="1"/>
    <cellStyle name="60% - Accent2 2" xfId="26"/>
    <cellStyle name="60% - Accent2 2 2" xfId="68"/>
    <cellStyle name="60% - Accent2 2 2 2" xfId="343"/>
    <cellStyle name="60% - Accent2 2 2 3" xfId="494"/>
    <cellStyle name="60% - Accent2 2 2 4" xfId="615"/>
    <cellStyle name="60% - Accent2 2 3" xfId="297"/>
    <cellStyle name="60% - Accent2 2 4" xfId="379"/>
    <cellStyle name="60% - Accent2 2_ОН Видин 03.02.2017" xfId="430"/>
    <cellStyle name="60% - Accent3" xfId="118" builtinId="40" customBuiltin="1"/>
    <cellStyle name="60% - Accent3 2" xfId="27"/>
    <cellStyle name="60% - Accent3 2 2" xfId="69"/>
    <cellStyle name="60% - Accent3 2 2 2" xfId="344"/>
    <cellStyle name="60% - Accent3 2 2 3" xfId="495"/>
    <cellStyle name="60% - Accent3 2 2 4" xfId="616"/>
    <cellStyle name="60% - Accent3 2 3" xfId="141"/>
    <cellStyle name="60% - Accent3 2 4" xfId="247"/>
    <cellStyle name="60% - Accent3 2 5" xfId="298"/>
    <cellStyle name="60% - Accent3 2 6" xfId="380"/>
    <cellStyle name="60% - Accent3 2 7" xfId="476"/>
    <cellStyle name="60% - Accent3 2 8" xfId="598"/>
    <cellStyle name="60% - Accent3 3" xfId="213"/>
    <cellStyle name="60% - Accent3 3 2" xfId="278"/>
    <cellStyle name="60% - Accent3 3_ОН Видин 03.02.2017" xfId="431"/>
    <cellStyle name="60% - Accent4" xfId="122" builtinId="44" customBuiltin="1"/>
    <cellStyle name="60% - Accent4 2" xfId="28"/>
    <cellStyle name="60% - Accent4 2 2" xfId="70"/>
    <cellStyle name="60% - Accent4 2 2 2" xfId="345"/>
    <cellStyle name="60% - Accent4 2 2 3" xfId="496"/>
    <cellStyle name="60% - Accent4 2 2 4" xfId="617"/>
    <cellStyle name="60% - Accent4 2 3" xfId="135"/>
    <cellStyle name="60% - Accent4 2 4" xfId="248"/>
    <cellStyle name="60% - Accent4 2 5" xfId="299"/>
    <cellStyle name="60% - Accent4 2 6" xfId="381"/>
    <cellStyle name="60% - Accent4 2 7" xfId="477"/>
    <cellStyle name="60% - Accent4 2 8" xfId="599"/>
    <cellStyle name="60% - Accent4 3" xfId="214"/>
    <cellStyle name="60% - Accent4 3 2" xfId="279"/>
    <cellStyle name="60% - Accent4 3_ОН Видин 03.02.2017" xfId="432"/>
    <cellStyle name="60% - Accent5" xfId="126" builtinId="48" customBuiltin="1"/>
    <cellStyle name="60% - Accent5 2" xfId="29"/>
    <cellStyle name="60% - Accent5 2 2" xfId="71"/>
    <cellStyle name="60% - Accent5 2 2 2" xfId="346"/>
    <cellStyle name="60% - Accent5 2 2 3" xfId="497"/>
    <cellStyle name="60% - Accent5 2 2 4" xfId="618"/>
    <cellStyle name="60% - Accent5 2 3" xfId="300"/>
    <cellStyle name="60% - Accent5 2 4" xfId="382"/>
    <cellStyle name="60% - Accent5 2_ОН Видин 03.02.2017" xfId="433"/>
    <cellStyle name="60% - Accent6" xfId="130" builtinId="52" customBuiltin="1"/>
    <cellStyle name="60% - Accent6 2" xfId="30"/>
    <cellStyle name="60% - Accent6 2 2" xfId="72"/>
    <cellStyle name="60% - Accent6 2 2 2" xfId="347"/>
    <cellStyle name="60% - Accent6 2 2 3" xfId="498"/>
    <cellStyle name="60% - Accent6 2 2 4" xfId="619"/>
    <cellStyle name="60% - Accent6 2 3" xfId="140"/>
    <cellStyle name="60% - Accent6 2 4" xfId="249"/>
    <cellStyle name="60% - Accent6 2 5" xfId="301"/>
    <cellStyle name="60% - Accent6 2 6" xfId="383"/>
    <cellStyle name="60% - Accent6 2 7" xfId="479"/>
    <cellStyle name="60% - Accent6 2 8" xfId="600"/>
    <cellStyle name="60% - Accent6 3" xfId="215"/>
    <cellStyle name="60% - Accent6 3 2" xfId="280"/>
    <cellStyle name="60% - Accent6 3_ОН Видин 03.02.2017" xfId="434"/>
    <cellStyle name="60% - Акцент3 2" xfId="181"/>
    <cellStyle name="60% - Акцент4 2" xfId="182"/>
    <cellStyle name="60% - Акцент6 2" xfId="183"/>
    <cellStyle name="Accent1" xfId="107" builtinId="29" customBuiltin="1"/>
    <cellStyle name="Accent1 2" xfId="31"/>
    <cellStyle name="Accent1 2 2" xfId="73"/>
    <cellStyle name="Accent1 2 2 2" xfId="348"/>
    <cellStyle name="Accent1 2 2 3" xfId="499"/>
    <cellStyle name="Accent1 2 2 4" xfId="620"/>
    <cellStyle name="Accent1 2 3" xfId="302"/>
    <cellStyle name="Accent1 2 4" xfId="384"/>
    <cellStyle name="Accent1 2_ОН Видин 03.02.2017" xfId="435"/>
    <cellStyle name="Accent2" xfId="111" builtinId="33" customBuiltin="1"/>
    <cellStyle name="Accent2 2" xfId="32"/>
    <cellStyle name="Accent2 2 2" xfId="74"/>
    <cellStyle name="Accent2 2 2 2" xfId="349"/>
    <cellStyle name="Accent2 2 2 3" xfId="500"/>
    <cellStyle name="Accent2 2 2 4" xfId="621"/>
    <cellStyle name="Accent2 2 3" xfId="303"/>
    <cellStyle name="Accent2 2 4" xfId="385"/>
    <cellStyle name="Accent2 2_ОН Видин 03.02.2017" xfId="436"/>
    <cellStyle name="Accent3" xfId="115" builtinId="37" customBuiltin="1"/>
    <cellStyle name="Accent3 2" xfId="33"/>
    <cellStyle name="Accent3 2 2" xfId="75"/>
    <cellStyle name="Accent3 2 2 2" xfId="350"/>
    <cellStyle name="Accent3 2 2 3" xfId="501"/>
    <cellStyle name="Accent3 2 2 4" xfId="622"/>
    <cellStyle name="Accent3 2 3" xfId="304"/>
    <cellStyle name="Accent3 2 4" xfId="386"/>
    <cellStyle name="Accent3 2_ОН Видин 03.02.2017" xfId="437"/>
    <cellStyle name="Accent4" xfId="119" builtinId="41" customBuiltin="1"/>
    <cellStyle name="Accent4 2" xfId="34"/>
    <cellStyle name="Accent4 2 2" xfId="76"/>
    <cellStyle name="Accent4 2 2 2" xfId="351"/>
    <cellStyle name="Accent4 2 2 3" xfId="502"/>
    <cellStyle name="Accent4 2 2 4" xfId="623"/>
    <cellStyle name="Accent4 2 3" xfId="305"/>
    <cellStyle name="Accent4 2 4" xfId="387"/>
    <cellStyle name="Accent4 2_ОН Видин 03.02.2017" xfId="438"/>
    <cellStyle name="Accent5" xfId="123" builtinId="45" customBuiltin="1"/>
    <cellStyle name="Accent5 2" xfId="35"/>
    <cellStyle name="Accent5 2 2" xfId="77"/>
    <cellStyle name="Accent5 2 2 2" xfId="352"/>
    <cellStyle name="Accent5 2 2 3" xfId="503"/>
    <cellStyle name="Accent5 2 2 4" xfId="624"/>
    <cellStyle name="Accent5 2 3" xfId="306"/>
    <cellStyle name="Accent5 2 4" xfId="388"/>
    <cellStyle name="Accent5 2_ОН Видин 03.02.2017" xfId="439"/>
    <cellStyle name="Accent6" xfId="127" builtinId="49" customBuiltin="1"/>
    <cellStyle name="Accent6 2" xfId="36"/>
    <cellStyle name="Accent6 2 2" xfId="78"/>
    <cellStyle name="Accent6 2 2 2" xfId="353"/>
    <cellStyle name="Accent6 2 2 3" xfId="504"/>
    <cellStyle name="Accent6 2 2 4" xfId="625"/>
    <cellStyle name="Accent6 2 3" xfId="307"/>
    <cellStyle name="Accent6 2 4" xfId="389"/>
    <cellStyle name="Accent6 2_ОН Видин 03.02.2017" xfId="440"/>
    <cellStyle name="Bad" xfId="96" builtinId="27" customBuiltin="1"/>
    <cellStyle name="Bad 2" xfId="37"/>
    <cellStyle name="Bad 2 2" xfId="79"/>
    <cellStyle name="Bad 2 2 2" xfId="354"/>
    <cellStyle name="Bad 2 2 3" xfId="505"/>
    <cellStyle name="Bad 2 2 4" xfId="626"/>
    <cellStyle name="Bad 2 3" xfId="308"/>
    <cellStyle name="Bad 2 4" xfId="390"/>
    <cellStyle name="Bad 2_ОН Видин 03.02.2017" xfId="441"/>
    <cellStyle name="Calculation" xfId="100" builtinId="22" customBuiltin="1"/>
    <cellStyle name="Calculation 2" xfId="38"/>
    <cellStyle name="Calculation 2 10" xfId="824"/>
    <cellStyle name="Calculation 2 2" xfId="80"/>
    <cellStyle name="Calculation 2 2 2" xfId="355"/>
    <cellStyle name="Calculation 2 2 2 2" xfId="552"/>
    <cellStyle name="Calculation 2 2 2 2 2" xfId="691"/>
    <cellStyle name="Calculation 2 2 2 2 3" xfId="795"/>
    <cellStyle name="Calculation 2 2 2 2 4" xfId="884"/>
    <cellStyle name="Calculation 2 2 2 3" xfId="651"/>
    <cellStyle name="Calculation 2 2 2 4" xfId="756"/>
    <cellStyle name="Calculation 2 2 2 5" xfId="844"/>
    <cellStyle name="Calculation 2 2 3" xfId="506"/>
    <cellStyle name="Calculation 2 2 3 2" xfId="543"/>
    <cellStyle name="Calculation 2 2 3 2 2" xfId="682"/>
    <cellStyle name="Calculation 2 2 3 2 3" xfId="786"/>
    <cellStyle name="Calculation 2 2 3 2 4" xfId="875"/>
    <cellStyle name="Calculation 2 2 3 3" xfId="661"/>
    <cellStyle name="Calculation 2 2 3 4" xfId="766"/>
    <cellStyle name="Calculation 2 2 3 5" xfId="855"/>
    <cellStyle name="Calculation 2 2 4" xfId="537"/>
    <cellStyle name="Calculation 2 2 4 2" xfId="676"/>
    <cellStyle name="Calculation 2 2 4 3" xfId="780"/>
    <cellStyle name="Calculation 2 2 4 4" xfId="869"/>
    <cellStyle name="Calculation 2 2 5" xfId="574"/>
    <cellStyle name="Calculation 2 2 5 2" xfId="707"/>
    <cellStyle name="Calculation 2 2 5 3" xfId="809"/>
    <cellStyle name="Calculation 2 2 5 4" xfId="898"/>
    <cellStyle name="Calculation 2 2 6" xfId="588"/>
    <cellStyle name="Calculation 2 2 6 2" xfId="819"/>
    <cellStyle name="Calculation 2 2 6 3" xfId="908"/>
    <cellStyle name="Calculation 2 2 7" xfId="627"/>
    <cellStyle name="Calculation 2 2 7 2" xfId="747"/>
    <cellStyle name="Calculation 2 2 7 3" xfId="835"/>
    <cellStyle name="Calculation 2 2 8" xfId="741"/>
    <cellStyle name="Calculation 2 2 9" xfId="829"/>
    <cellStyle name="Calculation 2 3" xfId="309"/>
    <cellStyle name="Calculation 2 3 2" xfId="548"/>
    <cellStyle name="Calculation 2 3 2 2" xfId="687"/>
    <cellStyle name="Calculation 2 3 2 3" xfId="791"/>
    <cellStyle name="Calculation 2 3 2 4" xfId="880"/>
    <cellStyle name="Calculation 2 3 3" xfId="647"/>
    <cellStyle name="Calculation 2 3 4" xfId="752"/>
    <cellStyle name="Calculation 2 3 5" xfId="840"/>
    <cellStyle name="Calculation 2 4" xfId="391"/>
    <cellStyle name="Calculation 2 4 2" xfId="556"/>
    <cellStyle name="Calculation 2 4 2 2" xfId="695"/>
    <cellStyle name="Calculation 2 4 2 3" xfId="799"/>
    <cellStyle name="Calculation 2 4 2 4" xfId="888"/>
    <cellStyle name="Calculation 2 4 3" xfId="655"/>
    <cellStyle name="Calculation 2 4 4" xfId="760"/>
    <cellStyle name="Calculation 2 4 5" xfId="848"/>
    <cellStyle name="Calculation 2 5" xfId="527"/>
    <cellStyle name="Calculation 2 5 2" xfId="666"/>
    <cellStyle name="Calculation 2 5 3" xfId="770"/>
    <cellStyle name="Calculation 2 5 4" xfId="859"/>
    <cellStyle name="Calculation 2 6" xfId="532"/>
    <cellStyle name="Calculation 2 6 2" xfId="671"/>
    <cellStyle name="Calculation 2 6 3" xfId="775"/>
    <cellStyle name="Calculation 2 6 4" xfId="864"/>
    <cellStyle name="Calculation 2 7" xfId="566"/>
    <cellStyle name="Calculation 2 7 2" xfId="702"/>
    <cellStyle name="Calculation 2 7 3" xfId="804"/>
    <cellStyle name="Calculation 2 7 4" xfId="893"/>
    <cellStyle name="Calculation 2 8" xfId="583"/>
    <cellStyle name="Calculation 2 8 2" xfId="814"/>
    <cellStyle name="Calculation 2 8 3" xfId="903"/>
    <cellStyle name="Calculation 2 9" xfId="736"/>
    <cellStyle name="Calculation 2_ОН Видин 03.02.2017" xfId="442"/>
    <cellStyle name="cf1" xfId="223"/>
    <cellStyle name="cf1 2" xfId="713"/>
    <cellStyle name="cf10" xfId="224"/>
    <cellStyle name="cf10 2" xfId="714"/>
    <cellStyle name="cf11" xfId="225"/>
    <cellStyle name="cf11 2" xfId="715"/>
    <cellStyle name="cf12" xfId="226"/>
    <cellStyle name="cf13" xfId="227"/>
    <cellStyle name="cf13 2" xfId="716"/>
    <cellStyle name="cf14" xfId="228"/>
    <cellStyle name="cf14 2" xfId="717"/>
    <cellStyle name="cf15" xfId="229"/>
    <cellStyle name="cf15 2" xfId="718"/>
    <cellStyle name="cf16" xfId="230"/>
    <cellStyle name="cf16 2" xfId="719"/>
    <cellStyle name="cf2" xfId="231"/>
    <cellStyle name="cf2 2" xfId="720"/>
    <cellStyle name="cf3" xfId="232"/>
    <cellStyle name="cf3 2" xfId="721"/>
    <cellStyle name="cf4" xfId="233"/>
    <cellStyle name="cf4 2" xfId="722"/>
    <cellStyle name="cf5" xfId="234"/>
    <cellStyle name="cf5 2" xfId="723"/>
    <cellStyle name="cf6" xfId="235"/>
    <cellStyle name="cf6 2" xfId="724"/>
    <cellStyle name="cf7" xfId="236"/>
    <cellStyle name="cf7 2" xfId="725"/>
    <cellStyle name="cf8" xfId="237"/>
    <cellStyle name="cf8 2" xfId="726"/>
    <cellStyle name="cf9" xfId="238"/>
    <cellStyle name="cf9 2" xfId="727"/>
    <cellStyle name="Check Cell" xfId="102" builtinId="23" customBuiltin="1"/>
    <cellStyle name="Check Cell 2" xfId="39"/>
    <cellStyle name="Check Cell 2 2" xfId="81"/>
    <cellStyle name="Check Cell 2 2 2" xfId="356"/>
    <cellStyle name="Check Cell 2 2 3" xfId="507"/>
    <cellStyle name="Check Cell 2 2 4" xfId="628"/>
    <cellStyle name="Check Cell 2 3" xfId="310"/>
    <cellStyle name="Check Cell 2 4" xfId="392"/>
    <cellStyle name="Check Cell 2_ОН Видин 03.02.2017" xfId="443"/>
    <cellStyle name="Comma 2" xfId="88"/>
    <cellStyle name="Comma 2 2" xfId="184"/>
    <cellStyle name="Comma 2 2 2" xfId="192"/>
    <cellStyle name="Comma 2 2 2 2" xfId="582"/>
    <cellStyle name="Comma 2 3" xfId="190"/>
    <cellStyle name="Comma 2 3 2" xfId="197"/>
    <cellStyle name="Comma 2 3 2 2" xfId="259"/>
    <cellStyle name="Comma 2 3 2 3" xfId="266"/>
    <cellStyle name="Comma 2 3 3" xfId="258"/>
    <cellStyle name="Comma 2 3 4" xfId="265"/>
    <cellStyle name="Comma 3" xfId="142"/>
    <cellStyle name="Comma 4" xfId="186"/>
    <cellStyle name="Comma 4 2" xfId="187"/>
    <cellStyle name="Comma 4 2 2" xfId="191"/>
    <cellStyle name="Comma 4 2 2 2" xfId="198"/>
    <cellStyle name="Comma 4 2 2 2 2" xfId="263"/>
    <cellStyle name="Comma 4 2 2 2 3" xfId="270"/>
    <cellStyle name="Comma 4 2 2 3" xfId="262"/>
    <cellStyle name="Comma 4 2 2 4" xfId="269"/>
    <cellStyle name="Comma 4 2 3" xfId="261"/>
    <cellStyle name="Comma 4 2 4" xfId="268"/>
    <cellStyle name="Comma 4 3" xfId="260"/>
    <cellStyle name="Comma 4 3 2" xfId="281"/>
    <cellStyle name="Comma 4 3 2 2" xfId="444"/>
    <cellStyle name="Comma 4 3 2 3" xfId="644"/>
    <cellStyle name="Comma 4 4" xfId="267"/>
    <cellStyle name="Comma 5" xfId="188"/>
    <cellStyle name="Comma 5 2" xfId="219"/>
    <cellStyle name="Comma 5 2 2" xfId="282"/>
    <cellStyle name="Comma 5 2 2 2" xfId="445"/>
    <cellStyle name="Comma 5 2 2 3" xfId="645"/>
    <cellStyle name="Comma 6" xfId="200"/>
    <cellStyle name="Comma 6 2" xfId="205"/>
    <cellStyle name="Comma 6 2 2" xfId="272"/>
    <cellStyle name="Comma 6 2 3" xfId="520"/>
    <cellStyle name="Comma 6 2 4" xfId="638"/>
    <cellStyle name="Comma 6 3" xfId="252"/>
    <cellStyle name="Comma 6 3 2" xfId="575"/>
    <cellStyle name="Comma 6 3 3" xfId="640"/>
    <cellStyle name="Comma 6 3 4" xfId="728"/>
    <cellStyle name="Comma 6 4" xfId="519"/>
    <cellStyle name="Comma 6 4 2" xfId="729"/>
    <cellStyle name="Comma 7" xfId="131"/>
    <cellStyle name="Comma 7 2" xfId="257"/>
    <cellStyle name="Comma 7 2 2" xfId="521"/>
    <cellStyle name="Comma 7 2 2 2" xfId="730"/>
    <cellStyle name="Comma 7 2 3" xfId="446"/>
    <cellStyle name="Comma 7 3" xfId="518"/>
    <cellStyle name="Comma 7 3 2" xfId="731"/>
    <cellStyle name="Comma 7 4" xfId="636"/>
    <cellStyle name="Comma 8" xfId="733"/>
    <cellStyle name="Currency 2" xfId="255"/>
    <cellStyle name="Currency 2 2" xfId="447"/>
    <cellStyle name="Currency 2 3" xfId="642"/>
    <cellStyle name="Currency 3" xfId="576"/>
    <cellStyle name="Excel Built-in Normal" xfId="146"/>
    <cellStyle name="Excel Built-in Normal 2" xfId="147"/>
    <cellStyle name="Excel Built-in Normal_ОН Видин 03.02.2017" xfId="448"/>
    <cellStyle name="Explanatory Text" xfId="105" builtinId="53" customBuiltin="1"/>
    <cellStyle name="Explanatory Text 2" xfId="40"/>
    <cellStyle name="Explanatory Text 2 2" xfId="311"/>
    <cellStyle name="Explanatory Text 2 3" xfId="393"/>
    <cellStyle name="Explanatory Text 2_ОН Видин 03.02.2017" xfId="449"/>
    <cellStyle name="Good" xfId="95" builtinId="26" customBuiltin="1"/>
    <cellStyle name="Good 2" xfId="41"/>
    <cellStyle name="Good 2 2" xfId="82"/>
    <cellStyle name="Good 2 2 2" xfId="357"/>
    <cellStyle name="Good 2 2 3" xfId="508"/>
    <cellStyle name="Good 2 2 4" xfId="629"/>
    <cellStyle name="Good 2 3" xfId="312"/>
    <cellStyle name="Good 2 4" xfId="394"/>
    <cellStyle name="Good 2_ОН Видин 03.02.2017" xfId="450"/>
    <cellStyle name="Heading 1" xfId="91" builtinId="16" customBuiltin="1"/>
    <cellStyle name="Heading 1 2" xfId="42"/>
    <cellStyle name="Heading 1 2 2" xfId="313"/>
    <cellStyle name="Heading 1 2 3" xfId="395"/>
    <cellStyle name="Heading 1 2_ОН Видин 03.02.2017" xfId="451"/>
    <cellStyle name="Heading 2" xfId="92" builtinId="17" customBuiltin="1"/>
    <cellStyle name="Heading 2 2" xfId="43"/>
    <cellStyle name="Heading 2 2 2" xfId="314"/>
    <cellStyle name="Heading 2 2 3" xfId="396"/>
    <cellStyle name="Heading 2 2_ОН Видин 03.02.2017" xfId="452"/>
    <cellStyle name="Heading 3" xfId="93" builtinId="18" customBuiltin="1"/>
    <cellStyle name="Heading 3 2" xfId="44"/>
    <cellStyle name="Heading 3 2 2" xfId="315"/>
    <cellStyle name="Heading 3 2 3" xfId="397"/>
    <cellStyle name="Heading 3 2_ОН Видин 03.02.2017" xfId="453"/>
    <cellStyle name="Heading 4" xfId="94" builtinId="19" customBuiltin="1"/>
    <cellStyle name="Heading 4 2" xfId="45"/>
    <cellStyle name="Heading 4 2 2" xfId="316"/>
    <cellStyle name="Heading 4 2 3" xfId="398"/>
    <cellStyle name="Heading 4 2_ОН Видин 03.02.2017" xfId="454"/>
    <cellStyle name="Hyperlink 2" xfId="144"/>
    <cellStyle name="Hyperlink 2 2" xfId="148"/>
    <cellStyle name="Hyperlink 2 3" xfId="239"/>
    <cellStyle name="Input" xfId="98" builtinId="20" customBuiltin="1"/>
    <cellStyle name="Input 2" xfId="46"/>
    <cellStyle name="Input 2 10" xfId="825"/>
    <cellStyle name="Input 2 2" xfId="83"/>
    <cellStyle name="Input 2 2 2" xfId="358"/>
    <cellStyle name="Input 2 2 2 2" xfId="553"/>
    <cellStyle name="Input 2 2 2 2 2" xfId="692"/>
    <cellStyle name="Input 2 2 2 2 3" xfId="796"/>
    <cellStyle name="Input 2 2 2 2 4" xfId="885"/>
    <cellStyle name="Input 2 2 2 3" xfId="652"/>
    <cellStyle name="Input 2 2 2 4" xfId="757"/>
    <cellStyle name="Input 2 2 2 5" xfId="845"/>
    <cellStyle name="Input 2 2 3" xfId="509"/>
    <cellStyle name="Input 2 2 3 2" xfId="544"/>
    <cellStyle name="Input 2 2 3 2 2" xfId="683"/>
    <cellStyle name="Input 2 2 3 2 3" xfId="787"/>
    <cellStyle name="Input 2 2 3 2 4" xfId="876"/>
    <cellStyle name="Input 2 2 3 3" xfId="662"/>
    <cellStyle name="Input 2 2 3 4" xfId="767"/>
    <cellStyle name="Input 2 2 3 5" xfId="856"/>
    <cellStyle name="Input 2 2 4" xfId="538"/>
    <cellStyle name="Input 2 2 4 2" xfId="677"/>
    <cellStyle name="Input 2 2 4 3" xfId="781"/>
    <cellStyle name="Input 2 2 4 4" xfId="870"/>
    <cellStyle name="Input 2 2 5" xfId="577"/>
    <cellStyle name="Input 2 2 5 2" xfId="708"/>
    <cellStyle name="Input 2 2 5 3" xfId="810"/>
    <cellStyle name="Input 2 2 5 4" xfId="899"/>
    <cellStyle name="Input 2 2 6" xfId="589"/>
    <cellStyle name="Input 2 2 6 2" xfId="820"/>
    <cellStyle name="Input 2 2 6 3" xfId="909"/>
    <cellStyle name="Input 2 2 7" xfId="630"/>
    <cellStyle name="Input 2 2 7 2" xfId="748"/>
    <cellStyle name="Input 2 2 7 3" xfId="836"/>
    <cellStyle name="Input 2 2 8" xfId="742"/>
    <cellStyle name="Input 2 2 9" xfId="830"/>
    <cellStyle name="Input 2 3" xfId="317"/>
    <cellStyle name="Input 2 3 2" xfId="549"/>
    <cellStyle name="Input 2 3 2 2" xfId="688"/>
    <cellStyle name="Input 2 3 2 3" xfId="792"/>
    <cellStyle name="Input 2 3 2 4" xfId="881"/>
    <cellStyle name="Input 2 3 3" xfId="648"/>
    <cellStyle name="Input 2 3 4" xfId="753"/>
    <cellStyle name="Input 2 3 5" xfId="841"/>
    <cellStyle name="Input 2 4" xfId="399"/>
    <cellStyle name="Input 2 4 2" xfId="557"/>
    <cellStyle name="Input 2 4 2 2" xfId="696"/>
    <cellStyle name="Input 2 4 2 3" xfId="800"/>
    <cellStyle name="Input 2 4 2 4" xfId="889"/>
    <cellStyle name="Input 2 4 3" xfId="656"/>
    <cellStyle name="Input 2 4 4" xfId="761"/>
    <cellStyle name="Input 2 4 5" xfId="849"/>
    <cellStyle name="Input 2 5" xfId="528"/>
    <cellStyle name="Input 2 5 2" xfId="667"/>
    <cellStyle name="Input 2 5 3" xfId="771"/>
    <cellStyle name="Input 2 5 4" xfId="860"/>
    <cellStyle name="Input 2 6" xfId="533"/>
    <cellStyle name="Input 2 6 2" xfId="672"/>
    <cellStyle name="Input 2 6 3" xfId="776"/>
    <cellStyle name="Input 2 6 4" xfId="865"/>
    <cellStyle name="Input 2 7" xfId="567"/>
    <cellStyle name="Input 2 7 2" xfId="703"/>
    <cellStyle name="Input 2 7 3" xfId="805"/>
    <cellStyle name="Input 2 7 4" xfId="894"/>
    <cellStyle name="Input 2 8" xfId="584"/>
    <cellStyle name="Input 2 8 2" xfId="815"/>
    <cellStyle name="Input 2 8 3" xfId="904"/>
    <cellStyle name="Input 2 9" xfId="737"/>
    <cellStyle name="Input 2_ОН Видин 03.02.2017" xfId="455"/>
    <cellStyle name="Linked Cell" xfId="101" builtinId="24" customBuiltin="1"/>
    <cellStyle name="Linked Cell 2" xfId="47"/>
    <cellStyle name="Linked Cell 2 2" xfId="318"/>
    <cellStyle name="Linked Cell 2 3" xfId="400"/>
    <cellStyle name="Linked Cell 2_ОН Видин 03.02.2017" xfId="456"/>
    <cellStyle name="Neutral" xfId="97" builtinId="28" customBuiltin="1"/>
    <cellStyle name="Neutral 2" xfId="48"/>
    <cellStyle name="Neutral 2 2" xfId="84"/>
    <cellStyle name="Neutral 2 2 2" xfId="359"/>
    <cellStyle name="Neutral 2 2 3" xfId="510"/>
    <cellStyle name="Neutral 2 2 4" xfId="631"/>
    <cellStyle name="Neutral 2 3" xfId="319"/>
    <cellStyle name="Neutral 2 4" xfId="401"/>
    <cellStyle name="Neutral 2_ОН Видин 03.02.2017" xfId="457"/>
    <cellStyle name="Normal" xfId="0" builtinId="0"/>
    <cellStyle name="Normal 10" xfId="363"/>
    <cellStyle name="Normal 10 2" xfId="523"/>
    <cellStyle name="Normal 11" xfId="410"/>
    <cellStyle name="Normal 11 2 2" xfId="222"/>
    <cellStyle name="Normal 12" xfId="525"/>
    <cellStyle name="Normal 13" xfId="526"/>
    <cellStyle name="Normal 13 2" xfId="665"/>
    <cellStyle name="Normal 14" xfId="564"/>
    <cellStyle name="Normal 14 2" xfId="701"/>
    <cellStyle name="Normal 2" xfId="3"/>
    <cellStyle name="Normal 2 2" xfId="4"/>
    <cellStyle name="Normal 2 2 2" xfId="10"/>
    <cellStyle name="Normal 2 2 3" xfId="150"/>
    <cellStyle name="Normal 2 3" xfId="9"/>
    <cellStyle name="Normal 2 3 2" xfId="151"/>
    <cellStyle name="Normal 2 3 3" xfId="240"/>
    <cellStyle name="Normal 2 3_ОН Видин 03.02.2017" xfId="458"/>
    <cellStyle name="Normal 2 4" xfId="152"/>
    <cellStyle name="Normal 2 4 2" xfId="153"/>
    <cellStyle name="Normal 2 4_ОН Видин 03.02.2017" xfId="459"/>
    <cellStyle name="Normal 2 5" xfId="154"/>
    <cellStyle name="Normal 2 6" xfId="155"/>
    <cellStyle name="Normal 2 7" xfId="149"/>
    <cellStyle name="Normal 2 8" xfId="365"/>
    <cellStyle name="Normal 2_ОН Видин 03.02.2017" xfId="460"/>
    <cellStyle name="Normal 3" xfId="5"/>
    <cellStyle name="Normal 3 2" xfId="8"/>
    <cellStyle name="Normal 3 2 2" xfId="157"/>
    <cellStyle name="Normal 3 2_ОН Видин 03.02.2017" xfId="461"/>
    <cellStyle name="Normal 3 3" xfId="156"/>
    <cellStyle name="Normal 3 4" xfId="221"/>
    <cellStyle name="Normal 3_ОН Видин 03.02.2017" xfId="462"/>
    <cellStyle name="Normal 4" xfId="7"/>
    <cellStyle name="Normal 4 2" xfId="89"/>
    <cellStyle name="Normal 4 2 2" xfId="160"/>
    <cellStyle name="Normal 4 2 3" xfId="159"/>
    <cellStyle name="Normal 4 2 4" xfId="251"/>
    <cellStyle name="Normal 4 2 5" xfId="514"/>
    <cellStyle name="Normal 4 2 6" xfId="635"/>
    <cellStyle name="Normal 4 3" xfId="161"/>
    <cellStyle name="Normal 4 4" xfId="158"/>
    <cellStyle name="Normal 4_ОН Видин 03.02.2017" xfId="463"/>
    <cellStyle name="Normal 5" xfId="11"/>
    <cellStyle name="Normal 6" xfId="12"/>
    <cellStyle name="Normal 6 2" xfId="163"/>
    <cellStyle name="Normal 6 3" xfId="162"/>
    <cellStyle name="Normal 7" xfId="54"/>
    <cellStyle name="Normal 7 2" xfId="145"/>
    <cellStyle name="Normal 8" xfId="189"/>
    <cellStyle name="Normal 9" xfId="204"/>
    <cellStyle name="Note" xfId="104" builtinId="10" customBuiltin="1"/>
    <cellStyle name="Note 2" xfId="49"/>
    <cellStyle name="Note 2 2" xfId="85"/>
    <cellStyle name="Note 2 2 2" xfId="360"/>
    <cellStyle name="Note 2 2 2 2" xfId="554"/>
    <cellStyle name="Note 2 2 2 2 2" xfId="693"/>
    <cellStyle name="Note 2 2 2 2 3" xfId="797"/>
    <cellStyle name="Note 2 2 2 2 4" xfId="886"/>
    <cellStyle name="Note 2 2 2 3" xfId="653"/>
    <cellStyle name="Note 2 2 2 4" xfId="758"/>
    <cellStyle name="Note 2 2 2 5" xfId="846"/>
    <cellStyle name="Note 2 2 3" xfId="511"/>
    <cellStyle name="Note 2 2 3 2" xfId="545"/>
    <cellStyle name="Note 2 2 3 2 2" xfId="684"/>
    <cellStyle name="Note 2 2 3 2 3" xfId="788"/>
    <cellStyle name="Note 2 2 3 2 4" xfId="877"/>
    <cellStyle name="Note 2 2 3 3" xfId="663"/>
    <cellStyle name="Note 2 2 3 4" xfId="768"/>
    <cellStyle name="Note 2 2 3 5" xfId="857"/>
    <cellStyle name="Note 2 2 4" xfId="539"/>
    <cellStyle name="Note 2 2 4 2" xfId="678"/>
    <cellStyle name="Note 2 2 4 3" xfId="782"/>
    <cellStyle name="Note 2 2 4 4" xfId="871"/>
    <cellStyle name="Note 2 2 5" xfId="578"/>
    <cellStyle name="Note 2 2 5 2" xfId="709"/>
    <cellStyle name="Note 2 2 5 3" xfId="811"/>
    <cellStyle name="Note 2 2 5 4" xfId="900"/>
    <cellStyle name="Note 2 2 6" xfId="590"/>
    <cellStyle name="Note 2 2 6 2" xfId="821"/>
    <cellStyle name="Note 2 2 6 3" xfId="910"/>
    <cellStyle name="Note 2 2 7" xfId="632"/>
    <cellStyle name="Note 2 2 7 2" xfId="749"/>
    <cellStyle name="Note 2 2 7 3" xfId="837"/>
    <cellStyle name="Note 2 2 8" xfId="743"/>
    <cellStyle name="Note 2 2 9" xfId="831"/>
    <cellStyle name="Note 2 3" xfId="132"/>
    <cellStyle name="Note 2 4" xfId="250"/>
    <cellStyle name="Note 2 4 2" xfId="547"/>
    <cellStyle name="Note 2 4 2 2" xfId="686"/>
    <cellStyle name="Note 2 4 2 3" xfId="790"/>
    <cellStyle name="Note 2 4 2 4" xfId="879"/>
    <cellStyle name="Note 2 4 3" xfId="639"/>
    <cellStyle name="Note 2 4 4" xfId="751"/>
    <cellStyle name="Note 2 4 5" xfId="839"/>
    <cellStyle name="Note 2 5" xfId="320"/>
    <cellStyle name="Note 2 5 2" xfId="550"/>
    <cellStyle name="Note 2 5 2 2" xfId="689"/>
    <cellStyle name="Note 2 5 2 3" xfId="793"/>
    <cellStyle name="Note 2 5 2 4" xfId="882"/>
    <cellStyle name="Note 2 5 3" xfId="649"/>
    <cellStyle name="Note 2 5 4" xfId="754"/>
    <cellStyle name="Note 2 5 5" xfId="842"/>
    <cellStyle name="Note 2 6" xfId="402"/>
    <cellStyle name="Note 2 6 2" xfId="558"/>
    <cellStyle name="Note 2 6 2 2" xfId="697"/>
    <cellStyle name="Note 2 6 2 3" xfId="801"/>
    <cellStyle name="Note 2 6 2 4" xfId="890"/>
    <cellStyle name="Note 2 6 3" xfId="657"/>
    <cellStyle name="Note 2 6 4" xfId="762"/>
    <cellStyle name="Note 2 6 5" xfId="850"/>
    <cellStyle name="Note 2 7" xfId="480"/>
    <cellStyle name="Note 2 7 2" xfId="542"/>
    <cellStyle name="Note 2 7 2 2" xfId="681"/>
    <cellStyle name="Note 2 7 2 3" xfId="785"/>
    <cellStyle name="Note 2 7 2 4" xfId="874"/>
    <cellStyle name="Note 2 7 3" xfId="660"/>
    <cellStyle name="Note 2 7 4" xfId="765"/>
    <cellStyle name="Note 2 7 5" xfId="854"/>
    <cellStyle name="Note 2 8" xfId="529"/>
    <cellStyle name="Note 2 8 2" xfId="668"/>
    <cellStyle name="Note 2 8 3" xfId="772"/>
    <cellStyle name="Note 2 8 4" xfId="861"/>
    <cellStyle name="Note 2 9" xfId="601"/>
    <cellStyle name="Note 2 9 2" xfId="746"/>
    <cellStyle name="Note 2 9 3" xfId="834"/>
    <cellStyle name="Note 3" xfId="216"/>
    <cellStyle name="Note 3 2" xfId="283"/>
    <cellStyle name="Note 3 3" xfId="534"/>
    <cellStyle name="Note 3 3 2" xfId="673"/>
    <cellStyle name="Note 3 3 3" xfId="777"/>
    <cellStyle name="Note 3 3 4" xfId="866"/>
    <cellStyle name="Note 3 4" xfId="568"/>
    <cellStyle name="Note 3 4 2" xfId="704"/>
    <cellStyle name="Note 3 4 3" xfId="806"/>
    <cellStyle name="Note 3 4 4" xfId="895"/>
    <cellStyle name="Note 3 5" xfId="585"/>
    <cellStyle name="Note 3 5 2" xfId="816"/>
    <cellStyle name="Note 3 5 3" xfId="905"/>
    <cellStyle name="Note 3 6" xfId="738"/>
    <cellStyle name="Note 3 7" xfId="826"/>
    <cellStyle name="Output" xfId="99" builtinId="21" customBuiltin="1"/>
    <cellStyle name="Output 2" xfId="50"/>
    <cellStyle name="Output 2 10" xfId="827"/>
    <cellStyle name="Output 2 2" xfId="86"/>
    <cellStyle name="Output 2 2 2" xfId="361"/>
    <cellStyle name="Output 2 2 2 2" xfId="555"/>
    <cellStyle name="Output 2 2 2 2 2" xfId="694"/>
    <cellStyle name="Output 2 2 2 2 3" xfId="798"/>
    <cellStyle name="Output 2 2 2 2 4" xfId="887"/>
    <cellStyle name="Output 2 2 2 3" xfId="654"/>
    <cellStyle name="Output 2 2 2 4" xfId="759"/>
    <cellStyle name="Output 2 2 2 5" xfId="847"/>
    <cellStyle name="Output 2 2 3" xfId="512"/>
    <cellStyle name="Output 2 2 3 2" xfId="546"/>
    <cellStyle name="Output 2 2 3 2 2" xfId="685"/>
    <cellStyle name="Output 2 2 3 2 3" xfId="789"/>
    <cellStyle name="Output 2 2 3 2 4" xfId="878"/>
    <cellStyle name="Output 2 2 3 3" xfId="664"/>
    <cellStyle name="Output 2 2 3 4" xfId="769"/>
    <cellStyle name="Output 2 2 3 5" xfId="858"/>
    <cellStyle name="Output 2 2 4" xfId="540"/>
    <cellStyle name="Output 2 2 4 2" xfId="679"/>
    <cellStyle name="Output 2 2 4 3" xfId="783"/>
    <cellStyle name="Output 2 2 4 4" xfId="872"/>
    <cellStyle name="Output 2 2 5" xfId="579"/>
    <cellStyle name="Output 2 2 5 2" xfId="710"/>
    <cellStyle name="Output 2 2 5 3" xfId="812"/>
    <cellStyle name="Output 2 2 5 4" xfId="901"/>
    <cellStyle name="Output 2 2 6" xfId="591"/>
    <cellStyle name="Output 2 2 6 2" xfId="822"/>
    <cellStyle name="Output 2 2 6 3" xfId="911"/>
    <cellStyle name="Output 2 2 7" xfId="633"/>
    <cellStyle name="Output 2 2 7 2" xfId="750"/>
    <cellStyle name="Output 2 2 7 3" xfId="838"/>
    <cellStyle name="Output 2 2 8" xfId="744"/>
    <cellStyle name="Output 2 2 9" xfId="832"/>
    <cellStyle name="Output 2 3" xfId="321"/>
    <cellStyle name="Output 2 3 2" xfId="551"/>
    <cellStyle name="Output 2 3 2 2" xfId="690"/>
    <cellStyle name="Output 2 3 2 3" xfId="794"/>
    <cellStyle name="Output 2 3 2 4" xfId="883"/>
    <cellStyle name="Output 2 3 3" xfId="650"/>
    <cellStyle name="Output 2 3 4" xfId="755"/>
    <cellStyle name="Output 2 3 5" xfId="843"/>
    <cellStyle name="Output 2 4" xfId="403"/>
    <cellStyle name="Output 2 4 2" xfId="559"/>
    <cellStyle name="Output 2 4 2 2" xfId="698"/>
    <cellStyle name="Output 2 4 2 3" xfId="802"/>
    <cellStyle name="Output 2 4 2 4" xfId="891"/>
    <cellStyle name="Output 2 4 3" xfId="658"/>
    <cellStyle name="Output 2 4 4" xfId="763"/>
    <cellStyle name="Output 2 4 5" xfId="851"/>
    <cellStyle name="Output 2 5" xfId="530"/>
    <cellStyle name="Output 2 5 2" xfId="669"/>
    <cellStyle name="Output 2 5 3" xfId="773"/>
    <cellStyle name="Output 2 5 4" xfId="862"/>
    <cellStyle name="Output 2 6" xfId="535"/>
    <cellStyle name="Output 2 6 2" xfId="674"/>
    <cellStyle name="Output 2 6 3" xfId="778"/>
    <cellStyle name="Output 2 6 4" xfId="867"/>
    <cellStyle name="Output 2 7" xfId="569"/>
    <cellStyle name="Output 2 7 2" xfId="705"/>
    <cellStyle name="Output 2 7 3" xfId="807"/>
    <cellStyle name="Output 2 7 4" xfId="896"/>
    <cellStyle name="Output 2 8" xfId="586"/>
    <cellStyle name="Output 2 8 2" xfId="817"/>
    <cellStyle name="Output 2 8 3" xfId="906"/>
    <cellStyle name="Output 2 9" xfId="739"/>
    <cellStyle name="Output 2_ОН Видин 03.02.2017" xfId="464"/>
    <cellStyle name="Percent 2" xfId="6"/>
    <cellStyle name="Percent 2 2" xfId="196"/>
    <cellStyle name="Percent 2 2 2" xfId="220"/>
    <cellStyle name="Percent 2 2 3" xfId="580"/>
    <cellStyle name="Percent 3" xfId="164"/>
    <cellStyle name="Style 1" xfId="322"/>
    <cellStyle name="Style 1 2" xfId="565"/>
    <cellStyle name="Style 1 2 2" xfId="913"/>
    <cellStyle name="Style 1 3" xfId="853"/>
    <cellStyle name="Title" xfId="90" builtinId="15" customBuiltin="1"/>
    <cellStyle name="Title 2" xfId="51"/>
    <cellStyle name="Title 2 2" xfId="87"/>
    <cellStyle name="Title 2 2 2" xfId="362"/>
    <cellStyle name="Title 2 2 3" xfId="513"/>
    <cellStyle name="Title 2 2 4" xfId="634"/>
    <cellStyle name="Title 2 3" xfId="323"/>
    <cellStyle name="Title 2 4" xfId="404"/>
    <cellStyle name="Title 2_ОН Видин 03.02.2017" xfId="465"/>
    <cellStyle name="Total" xfId="106" builtinId="25" customBuiltin="1"/>
    <cellStyle name="Total 2" xfId="52"/>
    <cellStyle name="Total 2 2" xfId="324"/>
    <cellStyle name="Total 2 2 2" xfId="541"/>
    <cellStyle name="Total 2 2 2 2" xfId="680"/>
    <cellStyle name="Total 2 2 2 3" xfId="784"/>
    <cellStyle name="Total 2 2 2 4" xfId="873"/>
    <cellStyle name="Total 2 2 3" xfId="581"/>
    <cellStyle name="Total 2 2 3 2" xfId="711"/>
    <cellStyle name="Total 2 2 3 3" xfId="813"/>
    <cellStyle name="Total 2 2 3 4" xfId="902"/>
    <cellStyle name="Total 2 2 4" xfId="592"/>
    <cellStyle name="Total 2 2 4 2" xfId="823"/>
    <cellStyle name="Total 2 2 4 3" xfId="912"/>
    <cellStyle name="Total 2 2 5" xfId="745"/>
    <cellStyle name="Total 2 2 6" xfId="833"/>
    <cellStyle name="Total 2 3" xfId="405"/>
    <cellStyle name="Total 2 3 2" xfId="560"/>
    <cellStyle name="Total 2 3 2 2" xfId="699"/>
    <cellStyle name="Total 2 3 2 3" xfId="803"/>
    <cellStyle name="Total 2 3 2 4" xfId="892"/>
    <cellStyle name="Total 2 3 3" xfId="659"/>
    <cellStyle name="Total 2 3 4" xfId="764"/>
    <cellStyle name="Total 2 3 5" xfId="852"/>
    <cellStyle name="Total 2 4" xfId="531"/>
    <cellStyle name="Total 2 4 2" xfId="670"/>
    <cellStyle name="Total 2 4 3" xfId="774"/>
    <cellStyle name="Total 2 4 4" xfId="863"/>
    <cellStyle name="Total 2 5" xfId="536"/>
    <cellStyle name="Total 2 5 2" xfId="675"/>
    <cellStyle name="Total 2 5 3" xfId="779"/>
    <cellStyle name="Total 2 5 4" xfId="868"/>
    <cellStyle name="Total 2 6" xfId="570"/>
    <cellStyle name="Total 2 6 2" xfId="706"/>
    <cellStyle name="Total 2 6 3" xfId="808"/>
    <cellStyle name="Total 2 6 4" xfId="897"/>
    <cellStyle name="Total 2 7" xfId="587"/>
    <cellStyle name="Total 2 7 2" xfId="818"/>
    <cellStyle name="Total 2 7 3" xfId="907"/>
    <cellStyle name="Total 2 8" xfId="740"/>
    <cellStyle name="Total 2 9" xfId="828"/>
    <cellStyle name="Total 2_ОН Видин 03.02.2017" xfId="466"/>
    <cellStyle name="Warning Text" xfId="103" builtinId="11" customBuiltin="1"/>
    <cellStyle name="Warning Text 2" xfId="53"/>
    <cellStyle name="Warning Text 2 2" xfId="325"/>
    <cellStyle name="Warning Text 2 3" xfId="406"/>
    <cellStyle name="Warning Text 2_ОН Видин 03.02.2017" xfId="467"/>
    <cellStyle name="Бележка 2" xfId="175"/>
    <cellStyle name="Валута 2" xfId="203"/>
    <cellStyle name="Валута 2 2" xfId="241"/>
    <cellStyle name="Валута 2 3" xfId="254"/>
    <cellStyle name="Валута 2 3 2" xfId="468"/>
    <cellStyle name="Валута 2 3 3" xfId="641"/>
    <cellStyle name="Валута 2 4" xfId="637"/>
    <cellStyle name="Запетая 2" xfId="136"/>
    <cellStyle name="Запетая 2 2" xfId="185"/>
    <cellStyle name="Запетая 2 2 2" xfId="193"/>
    <cellStyle name="Запетая 2 3" xfId="206"/>
    <cellStyle name="Запетая 2 4" xfId="734"/>
    <cellStyle name="Запетая 3" xfId="143"/>
    <cellStyle name="Запетая 3 2" xfId="264"/>
    <cellStyle name="Запетая 3 3" xfId="271"/>
    <cellStyle name="Запетая 4" xfId="256"/>
    <cellStyle name="Запетая 4 2" xfId="469"/>
    <cellStyle name="Запетая 4 3" xfId="643"/>
    <cellStyle name="Лош" xfId="217"/>
    <cellStyle name="Неутрален" xfId="218"/>
    <cellStyle name="Нормален 2" xfId="1"/>
    <cellStyle name="Нормален 2 2" xfId="166"/>
    <cellStyle name="Нормален 2 2 2" xfId="167"/>
    <cellStyle name="Нормален 2 2 3" xfId="199"/>
    <cellStyle name="Нормален 2 3" xfId="165"/>
    <cellStyle name="Нормален 2 4" xfId="194"/>
    <cellStyle name="Нормален 2 5" xfId="201"/>
    <cellStyle name="Нормален 2 5 2" xfId="732"/>
    <cellStyle name="Нормален 2 6" xfId="364"/>
    <cellStyle name="Нормален 2 7" xfId="735"/>
    <cellStyle name="Нормален 2_ОН Видин 03.02.2017" xfId="470"/>
    <cellStyle name="Нормален 3" xfId="168"/>
    <cellStyle name="Нормален 3 2" xfId="169"/>
    <cellStyle name="Нормален 3 3" xfId="326"/>
    <cellStyle name="Нормален 3 4" xfId="407"/>
    <cellStyle name="Нормален 4" xfId="170"/>
    <cellStyle name="Нормален 4 2" xfId="327"/>
    <cellStyle name="Нормален 4 3" xfId="408"/>
    <cellStyle name="Нормален 5" xfId="171"/>
    <cellStyle name="Нормален 5 2" xfId="172"/>
    <cellStyle name="Нормален 5 3" xfId="328"/>
    <cellStyle name="Нормален 5 4" xfId="409"/>
    <cellStyle name="Нормален_3.Gl.kol.III-EDINICHNI SENI" xfId="329"/>
    <cellStyle name="Процент 2" xfId="2"/>
    <cellStyle name="Процент 2 2" xfId="173"/>
    <cellStyle name="Хипервръзка 2" xfId="174"/>
  </cellStyles>
  <dxfs count="444">
    <dxf>
      <fill>
        <patternFill>
          <bgColor auto="1"/>
        </patternFill>
      </fill>
    </dxf>
    <dxf>
      <alignment horizontal="left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color auto="1"/>
      </font>
    </dxf>
    <dxf>
      <fill>
        <patternFill patternType="none">
          <bgColor auto="1"/>
        </patternFill>
      </fill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sz val="12"/>
      </font>
    </dxf>
    <dxf>
      <fill>
        <patternFill patternType="solid">
          <bgColor rgb="FFFFC000"/>
        </patternFill>
      </fill>
    </dxf>
    <dxf>
      <font>
        <color theme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ill>
        <patternFill patternType="solid">
          <fgColor indexed="64"/>
          <bgColor rgb="FFFFC000"/>
        </patternFill>
      </fill>
    </dxf>
    <dxf>
      <font>
        <color auto="1"/>
      </font>
      <fill>
        <patternFill>
          <bgColor indexed="64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rgb="FFA7B672"/>
        </patternFill>
      </fill>
    </dxf>
    <dxf>
      <fill>
        <patternFill patternType="solid">
          <bgColor rgb="FFA7B672"/>
        </patternFill>
      </fill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color auto="1"/>
      </font>
    </dxf>
    <dxf>
      <font>
        <color auto="1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font>
        <sz val="12"/>
      </font>
      <fill>
        <patternFill>
          <fgColor indexed="64"/>
          <bgColor rgb="FFFFC000"/>
        </patternFill>
      </fill>
    </dxf>
    <dxf>
      <font>
        <sz val="12"/>
      </font>
      <fill>
        <patternFill>
          <fgColor indexed="64"/>
          <bgColor rgb="FFFFC000"/>
        </patternFill>
      </fill>
    </dxf>
    <dxf>
      <font>
        <sz val="12"/>
      </font>
      <fill>
        <patternFill>
          <fgColor indexed="64"/>
          <bgColor rgb="FFFFC000"/>
        </patternFill>
      </fill>
    </dxf>
    <dxf>
      <font>
        <sz val="12"/>
      </font>
      <fill>
        <patternFill>
          <fgColor indexed="64"/>
          <bgColor rgb="FFFFC000"/>
        </patternFill>
      </fill>
    </dxf>
    <dxf>
      <font>
        <sz val="12"/>
      </font>
      <fill>
        <patternFill>
          <fgColor indexed="64"/>
          <bgColor rgb="FFFFC000"/>
        </patternFill>
      </fill>
    </dxf>
    <dxf>
      <font>
        <sz val="12"/>
      </font>
      <fill>
        <patternFill>
          <fgColor indexed="64"/>
          <bgColor rgb="FFFFC000"/>
        </patternFill>
      </fill>
    </dxf>
    <dxf>
      <font>
        <sz val="12"/>
      </font>
      <fill>
        <patternFill>
          <fgColor indexed="64"/>
          <bgColor rgb="FFFFC000"/>
        </patternFill>
      </fill>
    </dxf>
    <dxf>
      <font>
        <sz val="12"/>
      </font>
      <fill>
        <patternFill>
          <fgColor indexed="64"/>
          <bgColor rgb="FFFFC000"/>
        </patternFill>
      </fill>
    </dxf>
    <dxf>
      <font>
        <sz val="12"/>
      </font>
      <fill>
        <patternFill>
          <fgColor indexed="64"/>
          <bgColor rgb="FFFFC000"/>
        </patternFill>
      </fill>
    </dxf>
    <dxf>
      <font>
        <sz val="12"/>
      </font>
      <fill>
        <patternFill>
          <fgColor indexed="64"/>
          <bgColor rgb="FFFFC000"/>
        </patternFill>
      </fill>
    </dxf>
    <dxf>
      <font>
        <sz val="12"/>
      </font>
      <fill>
        <patternFill>
          <fgColor indexed="64"/>
          <bgColor rgb="FFFFC000"/>
        </patternFill>
      </fill>
    </dxf>
    <dxf>
      <font>
        <sz val="12"/>
      </font>
      <fill>
        <patternFill>
          <fgColor indexed="64"/>
          <bgColor rgb="FFFFC000"/>
        </patternFill>
      </fill>
    </dxf>
    <dxf>
      <font>
        <sz val="12"/>
      </font>
      <fill>
        <patternFill>
          <fgColor indexed="64"/>
          <bgColor rgb="FFFFC000"/>
        </patternFill>
      </fill>
    </dxf>
    <dxf>
      <font>
        <sz val="12"/>
      </font>
      <fill>
        <patternFill>
          <fgColor indexed="64"/>
          <bgColor rgb="FFFFC000"/>
        </patternFill>
      </fill>
    </dxf>
    <dxf>
      <font>
        <sz val="12"/>
      </font>
      <fill>
        <patternFill>
          <fgColor indexed="64"/>
          <bgColor rgb="FFFFC000"/>
        </patternFill>
      </fill>
    </dxf>
    <dxf>
      <font>
        <sz val="12"/>
      </font>
      <fill>
        <patternFill>
          <fgColor indexed="64"/>
          <bgColor rgb="FFFFC000"/>
        </patternFill>
      </fill>
    </dxf>
    <dxf>
      <font>
        <sz val="12"/>
      </font>
      <fill>
        <patternFill>
          <fgColor indexed="64"/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sz val="12"/>
      </font>
    </dxf>
    <dxf>
      <font>
        <sz val="12"/>
      </font>
    </dxf>
    <dxf>
      <font>
        <sz val="12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rgb="FFFFC000"/>
        </patternFill>
      </fill>
    </dxf>
    <dxf>
      <alignment horizontal="center" readingOrder="0"/>
    </dxf>
    <dxf>
      <font>
        <sz val="14"/>
      </font>
      <fill>
        <patternFill patternType="solid">
          <fgColor indexed="64"/>
          <bgColor rgb="FFFFC000"/>
        </patternFill>
      </fill>
      <alignment horizontal="left" readingOrder="0"/>
    </dxf>
    <dxf>
      <font>
        <sz val="14"/>
      </font>
      <fill>
        <patternFill patternType="solid">
          <fgColor indexed="64"/>
          <bgColor rgb="FFFFC000"/>
        </patternFill>
      </fill>
      <alignment horizontal="left" readingOrder="0"/>
    </dxf>
    <dxf>
      <border>
        <right style="thin">
          <color indexed="64"/>
        </right>
        <horizontal style="thin">
          <color indexed="64"/>
        </horizontal>
      </border>
    </dxf>
    <dxf>
      <border>
        <right style="thin">
          <color indexed="64"/>
        </right>
        <horizontal style="thin">
          <color indexed="64"/>
        </horizontal>
      </border>
    </dxf>
    <dxf>
      <font>
        <color auto="1"/>
      </font>
      <fill>
        <patternFill>
          <bgColor indexed="64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alignment horizontal="center" readingOrder="0"/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P Helico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color auto="1"/>
      </font>
    </dxf>
    <dxf>
      <font>
        <sz val="14"/>
      </font>
      <fill>
        <patternFill>
          <fgColor indexed="64"/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border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fill>
        <patternFill>
          <bgColor rgb="FFFFC000"/>
        </patternFill>
      </fill>
    </dxf>
    <dxf>
      <font>
        <sz val="14"/>
      </font>
    </dxf>
    <dxf>
      <font>
        <color auto="1"/>
      </font>
    </dxf>
    <dxf>
      <fill>
        <patternFill patternType="none">
          <bgColor auto="1"/>
        </patternFill>
      </fill>
    </dxf>
    <dxf>
      <font>
        <sz val="14"/>
      </font>
      <fill>
        <patternFill>
          <fgColor indexed="64"/>
          <bgColor rgb="FFFFC000"/>
        </patternFill>
      </fill>
    </dxf>
    <dxf>
      <font>
        <sz val="14"/>
      </font>
      <fill>
        <patternFill>
          <fgColor indexed="64"/>
          <bgColor rgb="FFFFC000"/>
        </patternFill>
      </fill>
    </dxf>
    <dxf>
      <font>
        <sz val="14"/>
      </font>
      <fill>
        <patternFill>
          <fgColor indexed="64"/>
          <bgColor rgb="FFFFC000"/>
        </patternFill>
      </fill>
    </dxf>
    <dxf>
      <font>
        <sz val="14"/>
      </font>
      <fill>
        <patternFill>
          <fgColor indexed="64"/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alignment vertical="bottom" readingOrder="0"/>
    </dxf>
    <dxf>
      <border>
        <left style="medium">
          <color indexed="64"/>
        </left>
        <right style="medium">
          <color indexed="64"/>
        </right>
      </border>
    </dxf>
    <dxf>
      <font>
        <sz val="14"/>
      </font>
      <fill>
        <patternFill patternType="solid">
          <fgColor indexed="64"/>
          <bgColor rgb="FFFFC000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z val="14"/>
      </font>
      <fill>
        <patternFill patternType="solid">
          <fgColor indexed="64"/>
          <bgColor rgb="FFFFC000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center" readingOrder="0"/>
    </dxf>
    <dxf>
      <border>
        <vertical style="thin">
          <color indexed="64"/>
        </vertical>
        <horizontal style="thin">
          <color indexed="64"/>
        </horizontal>
      </border>
    </dxf>
    <dxf>
      <alignment horizontal="left" readingOrder="0"/>
    </dxf>
    <dxf>
      <alignment horizontal="right" readingOrder="0"/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sz val="14"/>
      </font>
      <fill>
        <patternFill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  <alignment horizontal="center" vertical="center" wrapText="1" readingOrder="0"/>
    </dxf>
    <dxf>
      <fill>
        <patternFill patternType="solid">
          <fgColor indexed="64"/>
          <bgColor rgb="FFFFC000"/>
        </patternFill>
      </fill>
      <alignment horizontal="center" vertical="center" wrapText="1" readingOrder="0"/>
    </dxf>
    <dxf>
      <font>
        <sz val="14"/>
      </font>
      <fill>
        <patternFill>
          <fgColor indexed="64"/>
          <bgColor rgb="FFFFC000"/>
        </patternFill>
      </fill>
    </dxf>
    <dxf>
      <font>
        <sz val="14"/>
      </font>
      <fill>
        <patternFill>
          <fgColor indexed="64"/>
          <bgColor rgb="FFFFC000"/>
        </patternFill>
      </fill>
      <alignment horizontal="center" vertical="center" wrapText="1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z val="14"/>
      </font>
      <fill>
        <patternFill patternType="solid">
          <fgColor indexed="64"/>
          <bgColor rgb="FFFFC000"/>
        </patternFill>
      </fill>
      <alignment horizontal="center" vertical="center" wrapText="1" readingOrder="0"/>
    </dxf>
    <dxf>
      <font>
        <sz val="14"/>
      </font>
      <fill>
        <patternFill patternType="solid">
          <fgColor indexed="64"/>
          <bgColor rgb="FFFFC000"/>
        </patternFill>
      </fill>
      <alignment horizontal="center" vertical="center" wrapTex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solid">
          <fgColor indexed="64"/>
          <bgColor theme="5" tint="0.59999389629810485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fgColor indexed="64"/>
          <bgColor theme="5" tint="0.59999389629810485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none">
          <bgColor auto="1"/>
        </patternFill>
      </fill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ill>
        <patternFill patternType="solid">
          <bgColor rgb="FFFFC000"/>
        </patternFill>
      </fill>
    </dxf>
    <dxf>
      <fill>
        <patternFill patternType="none">
          <bgColor auto="1"/>
        </patternFill>
      </fill>
    </dxf>
    <dxf>
      <font>
        <sz val="14"/>
      </font>
      <fill>
        <patternFill patternType="solid">
          <fgColor indexed="64"/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color auto="1"/>
      </font>
    </dxf>
    <dxf>
      <fill>
        <patternFill patternType="none">
          <bgColor auto="1"/>
        </patternFill>
      </fill>
    </dxf>
    <dxf>
      <font>
        <color auto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z val="14"/>
      </font>
    </dxf>
    <dxf>
      <font>
        <sz val="14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ill>
        <patternFill>
          <bgColor rgb="FFFF99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none">
          <bgColor auto="1"/>
        </patternFill>
      </fill>
    </dxf>
    <dxf>
      <alignment wrapText="1" readingOrder="0"/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alignment wrapText="1" readingOrder="0"/>
    </dxf>
    <dxf>
      <alignment wrapText="1" readingOrder="0"/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alignment vertical="center" readingOrder="0"/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5" tint="0.59999389629810485"/>
        </patternFill>
      </fill>
    </dxf>
    <dxf>
      <fill>
        <patternFill patternType="solid">
          <bgColor rgb="FF92D05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0" tint="-0.34998626667073579"/>
        </patternFill>
      </fill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A7B672"/>
      <color rgb="FFC7CD8F"/>
      <color rgb="FFCCCC00"/>
      <color rgb="FFFF9900"/>
      <color rgb="FFE8EC4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RB-nfs\NPEEMJS\Users\MihaylovaE\AppData\Local\Microsoft\Windows\Temporary%20Internet%20Files\Content.Outlook\L95RZRAF\&#1044;&#1080;&#1084;&#1080;\&#1044;&#1051;%20&#1053;&#1055;&#1045;&#1045;&#1052;&#1046;&#1057;%2013.06.2016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RB-nfs\NPEEMJS\Users\AmzinaV\Desktop\Copy%20of%2030%20(Recover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ER"/>
      <sheetName val="Референтни стойности"/>
      <sheetName val="Населени места"/>
      <sheetName val="Sheet1"/>
      <sheetName val="Таблица МРРБ_к"/>
      <sheetName val="ДЛ НПЕЕМЖС 13.06.2016"/>
    </sheetNames>
    <sheetDataSet>
      <sheetData sheetId="0"/>
      <sheetData sheetId="1"/>
      <sheetData sheetId="2" refreshError="1"/>
      <sheetData sheetId="3">
        <row r="3">
          <cell r="B3" t="str">
            <v>1. Публична покана</v>
          </cell>
        </row>
        <row r="4">
          <cell r="B4" t="str">
            <v>2. Открита процедура</v>
          </cell>
        </row>
        <row r="5">
          <cell r="B5" t="str">
            <v xml:space="preserve"> 2.1. Рамково споразумение</v>
          </cell>
        </row>
        <row r="6">
          <cell r="B6" t="str">
            <v xml:space="preserve"> 2.2. Опростени правила</v>
          </cell>
        </row>
        <row r="7">
          <cell r="B7" t="str">
            <v>3. Ограничена процедура</v>
          </cell>
        </row>
        <row r="8">
          <cell r="B8" t="str">
            <v>4. Състезателен диалог</v>
          </cell>
        </row>
        <row r="9">
          <cell r="B9" t="str">
            <v>5. Договаряне с обявление</v>
          </cell>
        </row>
        <row r="10">
          <cell r="B10" t="str">
            <v>6. Договаряне без обявление</v>
          </cell>
        </row>
        <row r="11">
          <cell r="B11" t="str">
            <v>7. Конкурс за проект</v>
          </cell>
        </row>
        <row r="12">
          <cell r="B12" t="str">
            <v>8. чл. 14, ал. 5, т. 2 ЗОП</v>
          </cell>
        </row>
      </sheetData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2"/>
      <sheetName val="Референтни стойности"/>
      <sheetName val="Sheet1"/>
      <sheetName val="ОП"/>
      <sheetName val="Sheet4"/>
      <sheetName val="Sheet5"/>
      <sheetName val="ОН"/>
      <sheetName val="Sheet7"/>
      <sheetName val="Sheet3"/>
      <sheetName val="Sheet6"/>
      <sheetName val="За АУЕР"/>
      <sheetName val="Sheet8"/>
      <sheetName val="Sheet9"/>
      <sheetName val="Sheet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Булстат</v>
          </cell>
          <cell r="B1" t="str">
            <v>Наименование на сдружението</v>
          </cell>
          <cell r="C1" t="str">
            <v>Име на обект(НИС)</v>
          </cell>
          <cell r="D1" t="str">
            <v>Област</v>
          </cell>
          <cell r="E1" t="str">
            <v>Община</v>
          </cell>
          <cell r="F1" t="str">
            <v>Населено място</v>
          </cell>
          <cell r="G1" t="str">
            <v>Обследваща фирма</v>
          </cell>
          <cell r="H1" t="str">
            <v>Номер на сертификата</v>
          </cell>
          <cell r="I1" t="str">
            <v>Дата на издаване</v>
          </cell>
          <cell r="J1" t="str">
            <v>Година на въвеждане в експлоатация</v>
          </cell>
          <cell r="K1" t="str">
            <v>РЗП м2</v>
          </cell>
          <cell r="L1" t="str">
            <v>Отопляема площ м2</v>
          </cell>
          <cell r="M1" t="str">
            <v>Общ специфичен разход на енергия (kWh/m2)по потребена енергия -  по базова линия</v>
          </cell>
          <cell r="N1" t="str">
            <v>Общ специфичен разход на енергия (kWh/m2)по потребена енергия - след ЕСМ</v>
          </cell>
          <cell r="O1" t="str">
            <v>Действително годишно потребление (Kwh/y)</v>
          </cell>
          <cell r="P1" t="str">
            <v>[Нормализирано годишно потребление (Kwh/y)] - по базова линия</v>
          </cell>
          <cell r="Q1" t="str">
            <v>Годишен разход на енергия - (kWh/y) - след ЕСМ</v>
          </cell>
          <cell r="R1" t="str">
            <v>Годишно потребление от централно топлоснабдяване (kWh/y)</v>
          </cell>
          <cell r="S1" t="str">
            <v>Клас преди мерки</v>
          </cell>
          <cell r="T1" t="str">
            <v>Клас след мерки</v>
          </cell>
          <cell r="U1" t="str">
            <v>Предписани мерки</v>
          </cell>
          <cell r="V1" t="str">
            <v>Спестяване на енергия kWh_Y</v>
          </cell>
          <cell r="W1" t="str">
            <v>Спестяване на tCO2_Y</v>
          </cell>
          <cell r="X1" t="str">
            <v>Спестяване наLV_Y</v>
          </cell>
          <cell r="Y1" t="str">
            <v>Инвестиция  LV</v>
          </cell>
          <cell r="Z1" t="str">
            <v>Срок на откупуване</v>
          </cell>
          <cell r="AA1" t="str">
            <v>Програма</v>
          </cell>
          <cell r="AB1" t="str">
            <v>Дял на икономията[%]</v>
          </cell>
        </row>
        <row r="2">
          <cell r="A2">
            <v>176823884</v>
          </cell>
          <cell r="B2" t="str">
            <v>СДРУЖЕНИЕ НА СОБСТВЕНИЦИТЕ "ПЕРНИК УЛ. ДОБРУДЖА БЛ.21</v>
          </cell>
          <cell r="C2" t="str">
            <v>МЖС</v>
          </cell>
          <cell r="D2" t="str">
            <v>обл.ПЕРНИК</v>
          </cell>
          <cell r="E2" t="str">
            <v>общ.ПЕРНИК</v>
          </cell>
          <cell r="F2" t="str">
            <v>гр.ПЕРНИК</v>
          </cell>
          <cell r="G2" t="str">
            <v>"ЕНЕРГЕТИКА - ЛД" ООД</v>
          </cell>
          <cell r="H2" t="str">
            <v>002ЕНЕ093</v>
          </cell>
          <cell r="I2">
            <v>42353</v>
          </cell>
          <cell r="J2" t="str">
            <v>1986</v>
          </cell>
          <cell r="K2">
            <v>3720.8</v>
          </cell>
          <cell r="L2">
            <v>3502.8</v>
          </cell>
          <cell r="M2">
            <v>183</v>
          </cell>
          <cell r="N2">
            <v>112.2</v>
          </cell>
          <cell r="O2">
            <v>411977</v>
          </cell>
          <cell r="P2">
            <v>640994</v>
          </cell>
          <cell r="Q2">
            <v>393000</v>
          </cell>
          <cell r="R2">
            <v>325840</v>
          </cell>
          <cell r="S2" t="str">
            <v>D</v>
          </cell>
          <cell r="T2" t="str">
            <v>B</v>
          </cell>
          <cell r="U2" t="str">
            <v>Изолация на външна стена , Изолация на под, Изолация на покрив, Подмяна на дограма</v>
          </cell>
          <cell r="V2">
            <v>247810</v>
          </cell>
          <cell r="W2">
            <v>71.87</v>
          </cell>
          <cell r="X2">
            <v>17347</v>
          </cell>
          <cell r="Y2">
            <v>221869</v>
          </cell>
          <cell r="Z2">
            <v>12.79</v>
          </cell>
          <cell r="AA2" t="str">
            <v>„НП за ЕЕ на МЖС"</v>
          </cell>
          <cell r="AB2">
            <v>38.659999999999997</v>
          </cell>
        </row>
        <row r="3">
          <cell r="A3">
            <v>176837414</v>
          </cell>
          <cell r="B3" t="str">
            <v>СДРУЖЕНИЕ НА СОБСТВЕНИЦИТЕ "НАДЕЖДА ГР.ПЕРНИК КВ.ДИМОВА МАХАЛА БЛ.17 ВХ.АБВГДЕЖЗ</v>
          </cell>
          <cell r="C3" t="str">
            <v>МЖС</v>
          </cell>
          <cell r="D3" t="str">
            <v>обл.ПЕРНИК</v>
          </cell>
          <cell r="E3" t="str">
            <v>общ.ПЕРНИК</v>
          </cell>
          <cell r="F3" t="str">
            <v>гр.ПЕРНИК</v>
          </cell>
          <cell r="G3" t="str">
            <v>"ЕНЕРГЕТИКА - ЛД" ООД</v>
          </cell>
          <cell r="H3" t="str">
            <v>002ЕНЕ094</v>
          </cell>
          <cell r="I3">
            <v>42353</v>
          </cell>
          <cell r="J3" t="str">
            <v>1980</v>
          </cell>
          <cell r="K3">
            <v>14652.6</v>
          </cell>
          <cell r="L3">
            <v>12518.6</v>
          </cell>
          <cell r="M3">
            <v>175</v>
          </cell>
          <cell r="N3">
            <v>113.7</v>
          </cell>
          <cell r="O3">
            <v>1490232</v>
          </cell>
          <cell r="P3">
            <v>2190344</v>
          </cell>
          <cell r="Q3">
            <v>1423300</v>
          </cell>
          <cell r="R3">
            <v>599128</v>
          </cell>
          <cell r="S3" t="str">
            <v>D</v>
          </cell>
          <cell r="T3" t="str">
            <v>B</v>
          </cell>
          <cell r="U3" t="str">
            <v>Изолация на външна стена , Изолация на под, Изолация на покрив, Подмяна на дограма</v>
          </cell>
          <cell r="V3">
            <v>767022</v>
          </cell>
          <cell r="W3">
            <v>222.44</v>
          </cell>
          <cell r="X3">
            <v>53692</v>
          </cell>
          <cell r="Y3">
            <v>753855</v>
          </cell>
          <cell r="Z3">
            <v>14.0403</v>
          </cell>
          <cell r="AA3" t="str">
            <v>„НП за ЕЕ на МЖС"</v>
          </cell>
          <cell r="AB3">
            <v>35.01</v>
          </cell>
        </row>
        <row r="4">
          <cell r="A4">
            <v>176830640</v>
          </cell>
          <cell r="B4" t="str">
            <v>СДРУЖЕНИЕ НА СОБСТВЕНИЦИТЕ "ДОБРУДЖА 27 - ПЕРНИК</v>
          </cell>
          <cell r="C4" t="str">
            <v>МЖС 27</v>
          </cell>
          <cell r="D4" t="str">
            <v>обл.ПЕРНИК</v>
          </cell>
          <cell r="E4" t="str">
            <v>общ.ПЕРНИК</v>
          </cell>
          <cell r="F4" t="str">
            <v>гр.ПЕРНИК</v>
          </cell>
          <cell r="G4" t="str">
            <v>"ЕНЕРГЕТИКА - ЛД" ООД</v>
          </cell>
          <cell r="H4" t="str">
            <v>002ЕНЕ095</v>
          </cell>
          <cell r="I4">
            <v>42353</v>
          </cell>
          <cell r="J4" t="str">
            <v>1986</v>
          </cell>
          <cell r="K4">
            <v>3744.85</v>
          </cell>
          <cell r="L4">
            <v>2926.9</v>
          </cell>
          <cell r="M4">
            <v>209.3</v>
          </cell>
          <cell r="N4">
            <v>136.4</v>
          </cell>
          <cell r="O4">
            <v>413300</v>
          </cell>
          <cell r="P4">
            <v>612241</v>
          </cell>
          <cell r="Q4">
            <v>399160</v>
          </cell>
          <cell r="R4">
            <v>327695</v>
          </cell>
          <cell r="S4" t="str">
            <v>D</v>
          </cell>
          <cell r="T4" t="str">
            <v>С</v>
          </cell>
          <cell r="U4" t="str">
            <v>Изолация на външна стена , Изолация на под, Изолация на покрив, Подмяна на дограма</v>
          </cell>
          <cell r="V4">
            <v>213076</v>
          </cell>
          <cell r="W4">
            <v>61.79</v>
          </cell>
          <cell r="X4">
            <v>106848</v>
          </cell>
          <cell r="Y4">
            <v>193190</v>
          </cell>
          <cell r="Z4">
            <v>1.8080000000000001</v>
          </cell>
          <cell r="AA4" t="str">
            <v>„НП за ЕЕ на МЖС"</v>
          </cell>
          <cell r="AB4">
            <v>34.799999999999997</v>
          </cell>
        </row>
        <row r="5">
          <cell r="A5">
            <v>176853646</v>
          </cell>
          <cell r="B5" t="str">
            <v>СДРУЖЕНИЕ НА СОБСТВЕНИЦИТЕ "ГРАНИТОИД - ДОБРУДЖА ГР.ПЕРНИК</v>
          </cell>
          <cell r="C5" t="str">
            <v>МЖС</v>
          </cell>
          <cell r="D5" t="str">
            <v>обл.ПЕРНИК</v>
          </cell>
          <cell r="E5" t="str">
            <v>общ.ПЕРНИК</v>
          </cell>
          <cell r="F5" t="str">
            <v>гр.ПЕРНИК</v>
          </cell>
          <cell r="G5" t="str">
            <v>"ЕНЕРГЕТИКА - ЛД" ООД</v>
          </cell>
          <cell r="H5" t="str">
            <v>002ЕНЕ096</v>
          </cell>
          <cell r="I5">
            <v>42353</v>
          </cell>
          <cell r="J5" t="str">
            <v>1980</v>
          </cell>
          <cell r="K5">
            <v>3720</v>
          </cell>
          <cell r="L5">
            <v>3382</v>
          </cell>
          <cell r="M5">
            <v>198</v>
          </cell>
          <cell r="N5">
            <v>124.3</v>
          </cell>
          <cell r="O5">
            <v>457666</v>
          </cell>
          <cell r="P5">
            <v>669669</v>
          </cell>
          <cell r="Q5">
            <v>420360</v>
          </cell>
          <cell r="R5">
            <v>374352</v>
          </cell>
          <cell r="S5" t="str">
            <v>E</v>
          </cell>
          <cell r="T5" t="str">
            <v>С</v>
          </cell>
          <cell r="U5" t="str">
            <v>Изолация на външна стена , Изолация на под, Изолация на покрив, Подмяна на дограма</v>
          </cell>
          <cell r="V5">
            <v>249312</v>
          </cell>
          <cell r="W5">
            <v>72.31</v>
          </cell>
          <cell r="X5">
            <v>17453</v>
          </cell>
          <cell r="Y5">
            <v>236827</v>
          </cell>
          <cell r="Z5">
            <v>13.5694</v>
          </cell>
          <cell r="AA5" t="str">
            <v>„НП за ЕЕ на МЖС"</v>
          </cell>
          <cell r="AB5">
            <v>37.22</v>
          </cell>
        </row>
        <row r="6">
          <cell r="A6" t="str">
            <v>RES-SOF46-09-0000004</v>
          </cell>
          <cell r="B6" t="str">
            <v>ЕТАЖНА СОБСТВЕНОСТ, СОФИЯ, ЛОЗЕНЕЦ, УЛ. ГОРСКИ ПЪТНИК-51</v>
          </cell>
          <cell r="C6" t="str">
            <v>ЖИЛИЩНА СГРАДА, ЛОЗЕНЕЦ, УЛ.ГОРСКИ ПЪТНИК-51</v>
          </cell>
          <cell r="D6" t="str">
            <v>обл.СОФИЯ-ГРАД</v>
          </cell>
          <cell r="E6" t="str">
            <v>общ.СТОЛИЧНА</v>
          </cell>
          <cell r="F6" t="str">
            <v>гр.СОФИЯ</v>
          </cell>
          <cell r="G6" t="str">
            <v>"ЕНЕРГОЕФЕКТ" ООД</v>
          </cell>
          <cell r="H6" t="str">
            <v>003ЕЕФ227</v>
          </cell>
          <cell r="I6">
            <v>41702</v>
          </cell>
          <cell r="J6" t="str">
            <v>1996</v>
          </cell>
          <cell r="K6">
            <v>1950</v>
          </cell>
          <cell r="L6">
            <v>1585</v>
          </cell>
          <cell r="M6">
            <v>142.5</v>
          </cell>
          <cell r="N6">
            <v>113.9</v>
          </cell>
          <cell r="O6">
            <v>225788</v>
          </cell>
          <cell r="P6">
            <v>225788</v>
          </cell>
          <cell r="Q6">
            <v>180600</v>
          </cell>
          <cell r="R6">
            <v>177878</v>
          </cell>
          <cell r="S6" t="str">
            <v>E</v>
          </cell>
          <cell r="T6" t="str">
            <v>С</v>
          </cell>
          <cell r="U6" t="str">
            <v>Изолация на външна стена , Изолация на под</v>
          </cell>
          <cell r="V6">
            <v>45179</v>
          </cell>
          <cell r="W6">
            <v>11.68</v>
          </cell>
          <cell r="X6">
            <v>4500</v>
          </cell>
          <cell r="Y6">
            <v>40989</v>
          </cell>
          <cell r="Z6">
            <v>9.1085999999999991</v>
          </cell>
          <cell r="AA6" t="str">
            <v>ОП РР „Енергийно обн. на бълг. домове"</v>
          </cell>
          <cell r="AB6">
            <v>20</v>
          </cell>
        </row>
        <row r="7">
          <cell r="A7" t="str">
            <v>RES-SOF46-01-0000004</v>
          </cell>
          <cell r="B7" t="str">
            <v>ЕТАЖНА СОБСТВЕНОСТ, СОФИЯ, Р-Н СРЕДЕЦ, УЛ."ЗАГОРЕ"-10</v>
          </cell>
          <cell r="C7" t="str">
            <v>МНОГОФАМ. ЖИЛ. СГРАДА, УЛ. ЗАГОРЕ-10</v>
          </cell>
          <cell r="D7" t="str">
            <v>обл.СОФИЯ-ГРАД</v>
          </cell>
          <cell r="E7" t="str">
            <v>общ.СТОЛИЧНА</v>
          </cell>
          <cell r="F7" t="str">
            <v>гр.СОФИЯ</v>
          </cell>
          <cell r="G7" t="str">
            <v>"ЕНЕРГОЕФЕКТ" ООД</v>
          </cell>
          <cell r="H7" t="str">
            <v>003ЕЕФ228</v>
          </cell>
          <cell r="I7">
            <v>41710</v>
          </cell>
          <cell r="J7" t="str">
            <v>1940</v>
          </cell>
          <cell r="K7">
            <v>1207</v>
          </cell>
          <cell r="L7">
            <v>1150</v>
          </cell>
          <cell r="M7">
            <v>151</v>
          </cell>
          <cell r="N7">
            <v>104.4</v>
          </cell>
          <cell r="O7">
            <v>139090</v>
          </cell>
          <cell r="P7">
            <v>173821</v>
          </cell>
          <cell r="Q7">
            <v>120000</v>
          </cell>
          <cell r="R7">
            <v>111120</v>
          </cell>
          <cell r="S7" t="str">
            <v>D</v>
          </cell>
          <cell r="T7" t="str">
            <v>С</v>
          </cell>
          <cell r="U7" t="str">
            <v>Изолация на външна стена , Изолация на под, Изолация на покрив, Подмяна на дограма</v>
          </cell>
          <cell r="V7">
            <v>53813</v>
          </cell>
          <cell r="W7">
            <v>14.54</v>
          </cell>
          <cell r="X7">
            <v>5540</v>
          </cell>
          <cell r="Y7">
            <v>58065</v>
          </cell>
          <cell r="Z7">
            <v>10.481</v>
          </cell>
          <cell r="AA7" t="str">
            <v>ОП РР „Енергийно обн. на бълг. домове"</v>
          </cell>
          <cell r="AB7">
            <v>30.95</v>
          </cell>
        </row>
        <row r="8">
          <cell r="A8" t="str">
            <v>RES-SOF46-16-0000001</v>
          </cell>
          <cell r="B8" t="str">
            <v>ЕТАЖНА СОБСТВЕНОСТ, СОФИЯ, Р-Н СТУДЕНТСКИ, УЛ.ЗЕЛЕНА ПОЛЯНА-2</v>
          </cell>
          <cell r="C8" t="str">
            <v>МНОГОФАМ. ЖИЛ. СГРАДА, СОФИЯ</v>
          </cell>
          <cell r="D8" t="str">
            <v>обл.СОФИЯ-ГРАД</v>
          </cell>
          <cell r="E8" t="str">
            <v>общ.СТОЛИЧНА</v>
          </cell>
          <cell r="F8" t="str">
            <v>гр.СОФИЯ</v>
          </cell>
          <cell r="G8" t="str">
            <v>"ЕНЕРГОЕФЕКТ" ООД</v>
          </cell>
          <cell r="H8" t="str">
            <v>003ЕЕФ229</v>
          </cell>
          <cell r="I8">
            <v>41718</v>
          </cell>
          <cell r="J8" t="str">
            <v>2013</v>
          </cell>
          <cell r="K8">
            <v>1044</v>
          </cell>
          <cell r="L8">
            <v>574</v>
          </cell>
          <cell r="M8">
            <v>236</v>
          </cell>
          <cell r="N8">
            <v>107.2</v>
          </cell>
          <cell r="O8">
            <v>135508</v>
          </cell>
          <cell r="P8">
            <v>135508</v>
          </cell>
          <cell r="Q8">
            <v>61540</v>
          </cell>
          <cell r="R8">
            <v>0</v>
          </cell>
          <cell r="S8" t="str">
            <v>G</v>
          </cell>
          <cell r="T8" t="str">
            <v>B</v>
          </cell>
          <cell r="U8" t="str">
            <v>Изолация на външна стена , Изолация на под, Изолация на покрив, Подмяна на дограма</v>
          </cell>
          <cell r="V8">
            <v>73972</v>
          </cell>
          <cell r="W8">
            <v>10.28</v>
          </cell>
          <cell r="X8">
            <v>7827</v>
          </cell>
          <cell r="Y8">
            <v>55077</v>
          </cell>
          <cell r="Z8">
            <v>7.0366999999999997</v>
          </cell>
          <cell r="AA8" t="str">
            <v>ОП РР „Енергийно обн. на бълг. домове"</v>
          </cell>
          <cell r="AB8">
            <v>54.58</v>
          </cell>
        </row>
        <row r="9">
          <cell r="A9" t="str">
            <v>RES-SOF46-09-0000005</v>
          </cell>
          <cell r="B9" t="str">
            <v>ЕТАЖНА СОБСТВЕНОСТ, СОФИЯ, ЛОЗЕНЕЦ, УЛ. КРУМ ПОПОВ-5</v>
          </cell>
          <cell r="C9" t="str">
            <v>ЖИЛ. СГРАДА, ЛОЗЕНЕЦ ,  УЛ. КРУМ ПОПОВ-5</v>
          </cell>
          <cell r="D9" t="str">
            <v>обл.СОФИЯ-ГРАД</v>
          </cell>
          <cell r="E9" t="str">
            <v>общ.СТОЛИЧНА</v>
          </cell>
          <cell r="F9" t="str">
            <v>гр.СОФИЯ</v>
          </cell>
          <cell r="G9" t="str">
            <v>"ЕНЕРГОЕФЕКТ" ООД</v>
          </cell>
          <cell r="H9" t="str">
            <v>003ЕЕФ231</v>
          </cell>
          <cell r="I9">
            <v>41737</v>
          </cell>
          <cell r="J9" t="str">
            <v>1936</v>
          </cell>
          <cell r="K9">
            <v>812</v>
          </cell>
          <cell r="L9">
            <v>634</v>
          </cell>
          <cell r="M9">
            <v>146</v>
          </cell>
          <cell r="N9">
            <v>87.8</v>
          </cell>
          <cell r="O9">
            <v>58544</v>
          </cell>
          <cell r="P9">
            <v>92638</v>
          </cell>
          <cell r="Q9">
            <v>55630</v>
          </cell>
          <cell r="R9">
            <v>0</v>
          </cell>
          <cell r="S9" t="str">
            <v>D</v>
          </cell>
          <cell r="T9" t="str">
            <v>С</v>
          </cell>
          <cell r="U9" t="str">
            <v>Изолация на външна стена , Изолация на покрив, Подмяна на дограма</v>
          </cell>
          <cell r="V9">
            <v>37000</v>
          </cell>
          <cell r="W9">
            <v>21.2</v>
          </cell>
          <cell r="X9">
            <v>5607</v>
          </cell>
          <cell r="Y9">
            <v>53818</v>
          </cell>
          <cell r="Z9">
            <v>9.5983000000000001</v>
          </cell>
          <cell r="AA9" t="str">
            <v>ОП РР „Енергийно обн. на бълг. домове"</v>
          </cell>
          <cell r="AB9">
            <v>39.94</v>
          </cell>
        </row>
        <row r="10">
          <cell r="A10" t="str">
            <v>RES-SOF46-09-0000006</v>
          </cell>
          <cell r="B10" t="str">
            <v>ЕТАЖНА СОБСТВЕНОСТ, СОФИЯ, ЛОЗЕНЕЦ, УЛ. ПЕРСЕНК-73</v>
          </cell>
          <cell r="C10" t="str">
            <v>ЖИЛ. СГРАДА, ЛОЗЕНЕЦ</v>
          </cell>
          <cell r="D10" t="str">
            <v>обл.СОФИЯ-ГРАД</v>
          </cell>
          <cell r="E10" t="str">
            <v>общ.СТОЛИЧНА</v>
          </cell>
          <cell r="F10" t="str">
            <v>гр.СОФИЯ</v>
          </cell>
          <cell r="G10" t="str">
            <v>"ЕНЕРГОЕФЕКТ" ООД</v>
          </cell>
          <cell r="H10" t="str">
            <v>003ЕЕФ236</v>
          </cell>
          <cell r="I10">
            <v>41758</v>
          </cell>
          <cell r="J10" t="str">
            <v>1997</v>
          </cell>
          <cell r="K10">
            <v>4807</v>
          </cell>
          <cell r="L10">
            <v>4082</v>
          </cell>
          <cell r="M10">
            <v>128</v>
          </cell>
          <cell r="N10">
            <v>94.7</v>
          </cell>
          <cell r="O10">
            <v>455246</v>
          </cell>
          <cell r="P10">
            <v>522627</v>
          </cell>
          <cell r="Q10">
            <v>386550</v>
          </cell>
          <cell r="R10">
            <v>365779</v>
          </cell>
          <cell r="S10" t="str">
            <v>E</v>
          </cell>
          <cell r="T10" t="str">
            <v>С</v>
          </cell>
          <cell r="U10" t="str">
            <v>Изолация на външна стена , Изолация на под, Мерки по сградни инсталации(тръбна мрежа), Подмяна на дограма</v>
          </cell>
          <cell r="V10">
            <v>136071</v>
          </cell>
          <cell r="W10">
            <v>35.53</v>
          </cell>
          <cell r="X10">
            <v>13638</v>
          </cell>
          <cell r="Y10">
            <v>159826</v>
          </cell>
          <cell r="Z10">
            <v>11.719099999999999</v>
          </cell>
          <cell r="AA10" t="str">
            <v>ОП РР „Енергийно обн. на бълг. домове"</v>
          </cell>
          <cell r="AB10">
            <v>26.03</v>
          </cell>
        </row>
        <row r="11">
          <cell r="A11" t="str">
            <v>RES-SOF46-01-0000005</v>
          </cell>
          <cell r="B11" t="str">
            <v>ЕТАЖНА СОБСТВЕНОСТ, СОФИЯ, р-н СРЕДЕЦ, УЛ.ГЕЧКЕНЛИ-3</v>
          </cell>
          <cell r="C11" t="str">
            <v>МНОГОФ. ЖИЛ. СГРАДА, УЛ. ГЕЧКЕНЛИ-3, Р-Н СРЕДЕЦ</v>
          </cell>
          <cell r="D11" t="str">
            <v>обл.СОФИЯ-ГРАД</v>
          </cell>
          <cell r="E11" t="str">
            <v>общ.СТОЛИЧНА</v>
          </cell>
          <cell r="F11" t="str">
            <v>гр.СОФИЯ</v>
          </cell>
          <cell r="G11" t="str">
            <v>"ЕНЕРГОЕФЕКТ" ООД</v>
          </cell>
          <cell r="H11" t="str">
            <v>003ЕЕФ237</v>
          </cell>
          <cell r="I11">
            <v>41813</v>
          </cell>
          <cell r="J11" t="str">
            <v>1946</v>
          </cell>
          <cell r="K11">
            <v>723</v>
          </cell>
          <cell r="L11">
            <v>577</v>
          </cell>
          <cell r="M11">
            <v>192.9</v>
          </cell>
          <cell r="N11">
            <v>120</v>
          </cell>
          <cell r="O11">
            <v>97692</v>
          </cell>
          <cell r="P11">
            <v>111313</v>
          </cell>
          <cell r="Q11">
            <v>69300</v>
          </cell>
          <cell r="R11">
            <v>72084</v>
          </cell>
          <cell r="S11" t="str">
            <v>E</v>
          </cell>
          <cell r="T11" t="str">
            <v>С</v>
          </cell>
          <cell r="U11" t="str">
            <v>Изолация на външна стена , Изолация на покрив, Подмяна на дограма</v>
          </cell>
          <cell r="V11">
            <v>42022</v>
          </cell>
          <cell r="W11">
            <v>13.4</v>
          </cell>
          <cell r="X11">
            <v>4956</v>
          </cell>
          <cell r="Y11">
            <v>39170</v>
          </cell>
          <cell r="Z11">
            <v>7.9035000000000002</v>
          </cell>
          <cell r="AA11" t="str">
            <v>ОП РР „Енергийно обн. на бълг. домове"</v>
          </cell>
          <cell r="AB11">
            <v>37.75</v>
          </cell>
        </row>
        <row r="12">
          <cell r="A12" t="str">
            <v>RES-SOF46-10-0000001</v>
          </cell>
          <cell r="B12" t="str">
            <v>ЕТАЖНА СОБСТВЕНОСТ, СОФИЯ, Р-Н ТРИАДИЦА, УЛ.ЦАР АСЕН-69</v>
          </cell>
          <cell r="C12" t="str">
            <v>ЖИЛ. СГРАДА, ТРИАДИЦА</v>
          </cell>
          <cell r="D12" t="str">
            <v>обл.СОФИЯ-ГРАД</v>
          </cell>
          <cell r="E12" t="str">
            <v>общ.СТОЛИЧНА</v>
          </cell>
          <cell r="F12" t="str">
            <v>гр.СОФИЯ</v>
          </cell>
          <cell r="G12" t="str">
            <v>"ЕНЕРГОЕФЕКТ" ООД</v>
          </cell>
          <cell r="H12" t="str">
            <v>003ЕЕФ239</v>
          </cell>
          <cell r="I12">
            <v>41828</v>
          </cell>
          <cell r="J12" t="str">
            <v>1935</v>
          </cell>
          <cell r="K12">
            <v>740.3</v>
          </cell>
          <cell r="L12">
            <v>700</v>
          </cell>
          <cell r="M12">
            <v>161.69999999999999</v>
          </cell>
          <cell r="N12">
            <v>94.2</v>
          </cell>
          <cell r="O12">
            <v>113215</v>
          </cell>
          <cell r="P12">
            <v>113216</v>
          </cell>
          <cell r="Q12">
            <v>65900</v>
          </cell>
          <cell r="R12">
            <v>0</v>
          </cell>
          <cell r="S12" t="str">
            <v>E</v>
          </cell>
          <cell r="T12" t="str">
            <v>С</v>
          </cell>
          <cell r="U12" t="str">
            <v>Изолация на външна стена , Изолация на под, Изолация на покрив, Подмяна на дограма</v>
          </cell>
          <cell r="V12">
            <v>47300</v>
          </cell>
          <cell r="W12">
            <v>32.299999999999997</v>
          </cell>
          <cell r="X12">
            <v>10859</v>
          </cell>
          <cell r="Y12">
            <v>72655</v>
          </cell>
          <cell r="Z12">
            <v>6.6906999999999996</v>
          </cell>
          <cell r="AA12" t="str">
            <v>ОП РР „Енергийно обн. на бълг. домове"</v>
          </cell>
          <cell r="AB12">
            <v>41.77</v>
          </cell>
        </row>
        <row r="13">
          <cell r="A13" t="str">
            <v>RES-SOF46-09-0000007</v>
          </cell>
          <cell r="B13" t="str">
            <v>ЕТАЖНА СОБСТВЕНОСТ, СОФИЯ, ЛОЗЕНЕЦ, УЛ. СИНЧЕЦ-14</v>
          </cell>
          <cell r="C13" t="str">
            <v>ЖИЛ. СГРАДА, ЛОЗЕНЕЦ, УЛ. СИНЧЕЦ-14</v>
          </cell>
          <cell r="D13" t="str">
            <v>обл.СОФИЯ-ГРАД</v>
          </cell>
          <cell r="E13" t="str">
            <v>общ.СТОЛИЧНА</v>
          </cell>
          <cell r="F13" t="str">
            <v>гр.СОФИЯ</v>
          </cell>
          <cell r="G13" t="str">
            <v>"ЕНЕРГОЕФЕКТ" ООД</v>
          </cell>
          <cell r="H13" t="str">
            <v>003ЕЕФ240</v>
          </cell>
          <cell r="I13">
            <v>41834</v>
          </cell>
          <cell r="J13" t="str">
            <v>1999</v>
          </cell>
          <cell r="K13">
            <v>1715</v>
          </cell>
          <cell r="L13">
            <v>1484</v>
          </cell>
          <cell r="M13">
            <v>134</v>
          </cell>
          <cell r="N13">
            <v>88.4</v>
          </cell>
          <cell r="O13">
            <v>198772</v>
          </cell>
          <cell r="P13">
            <v>198772</v>
          </cell>
          <cell r="Q13">
            <v>131240</v>
          </cell>
          <cell r="R13">
            <v>144501</v>
          </cell>
          <cell r="S13" t="str">
            <v>E</v>
          </cell>
          <cell r="T13" t="str">
            <v>С</v>
          </cell>
          <cell r="U13" t="str">
            <v>Изолация на външна стена , Изолация на покрив, Подмяна на дограма</v>
          </cell>
          <cell r="V13">
            <v>67527</v>
          </cell>
          <cell r="W13">
            <v>18.829999999999998</v>
          </cell>
          <cell r="X13">
            <v>7124</v>
          </cell>
          <cell r="Y13">
            <v>70871</v>
          </cell>
          <cell r="Z13">
            <v>9.9481999999999999</v>
          </cell>
          <cell r="AA13" t="str">
            <v>ОП РР „Енергийно обн. на бълг. домове"</v>
          </cell>
          <cell r="AB13">
            <v>33.97</v>
          </cell>
        </row>
        <row r="14">
          <cell r="A14">
            <v>176358773</v>
          </cell>
          <cell r="B14" t="str">
            <v>СДРУЖЕНИЕ НА СОБСТВЕНИЦИТЕ "ВАСИЛКА", СОФИЯ</v>
          </cell>
          <cell r="C14" t="str">
            <v>МНОГОФАМИЛНА ЖИЛ. СГРАДА, СОФИЯ</v>
          </cell>
          <cell r="D14" t="str">
            <v>обл.СОФИЯ-ГРАД</v>
          </cell>
          <cell r="E14" t="str">
            <v>общ.СТОЛИЧНА</v>
          </cell>
          <cell r="F14" t="str">
            <v>гр.СОФИЯ</v>
          </cell>
          <cell r="G14" t="str">
            <v>"ЕНЕРГОЕФЕКТ" ООД</v>
          </cell>
          <cell r="H14" t="str">
            <v>003ЕЕФ259</v>
          </cell>
          <cell r="I14">
            <v>42039</v>
          </cell>
          <cell r="J14" t="str">
            <v>1945</v>
          </cell>
          <cell r="K14">
            <v>1229</v>
          </cell>
          <cell r="L14">
            <v>1086</v>
          </cell>
          <cell r="M14">
            <v>82.1</v>
          </cell>
          <cell r="N14">
            <v>64.599999999999994</v>
          </cell>
          <cell r="O14">
            <v>73333</v>
          </cell>
          <cell r="P14">
            <v>89155</v>
          </cell>
          <cell r="Q14">
            <v>70210</v>
          </cell>
          <cell r="R14">
            <v>0</v>
          </cell>
          <cell r="S14" t="str">
            <v>D</v>
          </cell>
          <cell r="T14" t="str">
            <v>С</v>
          </cell>
          <cell r="U14" t="str">
            <v>Изолация на външна стена , Изолация на под, Изолация на покрив, Подмяна на дограма</v>
          </cell>
          <cell r="V14">
            <v>18947</v>
          </cell>
          <cell r="W14">
            <v>12.94</v>
          </cell>
          <cell r="X14">
            <v>4153</v>
          </cell>
          <cell r="Y14">
            <v>31292</v>
          </cell>
          <cell r="Z14">
            <v>7.5347</v>
          </cell>
          <cell r="AA14" t="str">
            <v>ОП РР „Енергийно обн. на бълг. домове"</v>
          </cell>
          <cell r="AB14">
            <v>21.25</v>
          </cell>
        </row>
        <row r="15">
          <cell r="A15" t="str">
            <v>RES-SOF46-04-0000004</v>
          </cell>
          <cell r="B15" t="str">
            <v>ЕТАЖНА СОБСТВЕНОСТ, СОФИЯ, р-н ОБОРИЩЕ, УЛ. ЯНКО САКЪЗОВ-60</v>
          </cell>
          <cell r="C15" t="str">
            <v>ЖИЛ. СГРАДА, Р-Н ОБОРИЩЕ, СОФИЯ</v>
          </cell>
          <cell r="D15" t="str">
            <v>обл.СОФИЯ-ГРАД</v>
          </cell>
          <cell r="E15" t="str">
            <v>общ.СТОЛИЧНА</v>
          </cell>
          <cell r="F15" t="str">
            <v>гр.СОФИЯ</v>
          </cell>
          <cell r="G15" t="str">
            <v>"ЕНЕРГОЕФЕКТ" ООД</v>
          </cell>
          <cell r="H15" t="str">
            <v>003ЕЕФ260</v>
          </cell>
          <cell r="I15">
            <v>42039</v>
          </cell>
          <cell r="J15" t="str">
            <v>1954</v>
          </cell>
          <cell r="K15">
            <v>2402</v>
          </cell>
          <cell r="L15">
            <v>1960</v>
          </cell>
          <cell r="M15">
            <v>137</v>
          </cell>
          <cell r="N15">
            <v>89.9</v>
          </cell>
          <cell r="O15">
            <v>207422</v>
          </cell>
          <cell r="P15">
            <v>268590</v>
          </cell>
          <cell r="Q15">
            <v>176130</v>
          </cell>
          <cell r="R15">
            <v>149959</v>
          </cell>
          <cell r="S15" t="str">
            <v>E</v>
          </cell>
          <cell r="T15" t="str">
            <v>С</v>
          </cell>
          <cell r="U15" t="str">
            <v>Изолация на външна стена , Изолация на под, Изолация на покрив, Подмяна на дограма</v>
          </cell>
          <cell r="V15">
            <v>92455</v>
          </cell>
          <cell r="W15">
            <v>24.48</v>
          </cell>
          <cell r="X15">
            <v>9839</v>
          </cell>
          <cell r="Y15">
            <v>100641</v>
          </cell>
          <cell r="Z15">
            <v>10.2287</v>
          </cell>
          <cell r="AA15" t="str">
            <v>ОП РР „Енергийно обн. на бълг. домове"</v>
          </cell>
          <cell r="AB15">
            <v>34.42</v>
          </cell>
        </row>
        <row r="16">
          <cell r="A16">
            <v>176656247</v>
          </cell>
          <cell r="B16" t="str">
            <v>СДРУЖЕНИЕ НА СОБСТВЕНИЦИТЕ "ГР.СОФИЯ, СТОЛИЧНА ОБЩИНА, РАЙОН СРЕДЕЦ, УЛ. ЛАЛЕ № 8, БИМА"</v>
          </cell>
          <cell r="C16" t="str">
            <v>МНОГОФАМИЛНА ЖИЛ. СГРАДА, СОФИЯ</v>
          </cell>
          <cell r="D16" t="str">
            <v>обл.СОФИЯ-ГРАД</v>
          </cell>
          <cell r="E16" t="str">
            <v>общ.СТОЛИЧНА</v>
          </cell>
          <cell r="F16" t="str">
            <v>гр.СОФИЯ</v>
          </cell>
          <cell r="G16" t="str">
            <v>"ЕНЕРГОЕФЕКТ" ООД</v>
          </cell>
          <cell r="H16" t="str">
            <v>003ЕЕФ261</v>
          </cell>
          <cell r="I16">
            <v>42045</v>
          </cell>
          <cell r="J16" t="str">
            <v>2001</v>
          </cell>
          <cell r="K16">
            <v>1076</v>
          </cell>
          <cell r="L16">
            <v>1022</v>
          </cell>
          <cell r="M16">
            <v>64</v>
          </cell>
          <cell r="N16">
            <v>52.3</v>
          </cell>
          <cell r="O16">
            <v>57449</v>
          </cell>
          <cell r="P16">
            <v>65430</v>
          </cell>
          <cell r="Q16">
            <v>53400</v>
          </cell>
          <cell r="R16">
            <v>0</v>
          </cell>
          <cell r="S16" t="str">
            <v>E</v>
          </cell>
          <cell r="T16" t="str">
            <v>С</v>
          </cell>
          <cell r="U16" t="str">
            <v>Изолация на външна стена , Изолация на под, Подмяна на дограма</v>
          </cell>
          <cell r="V16">
            <v>12024</v>
          </cell>
          <cell r="W16">
            <v>8.2100000000000009</v>
          </cell>
          <cell r="X16">
            <v>2636</v>
          </cell>
          <cell r="Y16">
            <v>28530</v>
          </cell>
          <cell r="Z16">
            <v>10.8232</v>
          </cell>
          <cell r="AA16" t="str">
            <v>ОП РР „Енергийно обн. на бълг. домове"</v>
          </cell>
          <cell r="AB16">
            <v>18.37</v>
          </cell>
        </row>
        <row r="17">
          <cell r="A17">
            <v>176639350</v>
          </cell>
          <cell r="B17" t="str">
            <v>СДРУЖЕНИЕ НА СОБСТВЕНИЦИТЕ ВЪЗРАЖДАНЕ - "КНЯЗ БОРИС I" №162</v>
          </cell>
          <cell r="C17" t="str">
            <v>МНОГОФАМИЛНА ЖИЛ. СГРАДА-СОФИЯ</v>
          </cell>
          <cell r="D17" t="str">
            <v>обл.СОФИЯ-ГРАД</v>
          </cell>
          <cell r="E17" t="str">
            <v>общ.СТОЛИЧНА</v>
          </cell>
          <cell r="F17" t="str">
            <v>гр.СОФИЯ</v>
          </cell>
          <cell r="G17" t="str">
            <v>"ЕНЕРГОЕФЕКТ" ООД</v>
          </cell>
          <cell r="H17" t="str">
            <v>003ЕЕФ262</v>
          </cell>
          <cell r="I17">
            <v>42047</v>
          </cell>
          <cell r="J17" t="str">
            <v>1934</v>
          </cell>
          <cell r="K17">
            <v>1400</v>
          </cell>
          <cell r="L17">
            <v>1105</v>
          </cell>
          <cell r="M17">
            <v>96.1</v>
          </cell>
          <cell r="N17">
            <v>72.2</v>
          </cell>
          <cell r="O17">
            <v>78942</v>
          </cell>
          <cell r="P17">
            <v>106154</v>
          </cell>
          <cell r="Q17">
            <v>79760</v>
          </cell>
          <cell r="R17">
            <v>0</v>
          </cell>
          <cell r="S17" t="str">
            <v>D</v>
          </cell>
          <cell r="T17" t="str">
            <v>С</v>
          </cell>
          <cell r="U17" t="str">
            <v>Изолация на външна стена , Изолация на под, Изолация на покрив, Подмяна на дограма</v>
          </cell>
          <cell r="V17">
            <v>26386</v>
          </cell>
          <cell r="W17">
            <v>12.08</v>
          </cell>
          <cell r="X17">
            <v>4464</v>
          </cell>
          <cell r="Y17">
            <v>47732</v>
          </cell>
          <cell r="Z17">
            <v>10.692600000000001</v>
          </cell>
          <cell r="AA17" t="str">
            <v>ОП РР „Енергийно обн. на бълг. домове"</v>
          </cell>
          <cell r="AB17">
            <v>24.85</v>
          </cell>
        </row>
        <row r="18">
          <cell r="A18">
            <v>176679829</v>
          </cell>
          <cell r="B18" t="str">
            <v>СДРУЖЕНИЕ НА СОБСТВЕНИЦИТЕ "ГР.СОФИЯ, СТОЛИЧНА ОБЩИНА, ИЗГРЕВ, УЛ. ЛЮЛЯКОВА ГРАДИНА № 9, вх .А и Б"</v>
          </cell>
          <cell r="C18" t="str">
            <v>МНОГОФАМИЛНА ЖИЛ. СГРАДА, СОФИЯ</v>
          </cell>
          <cell r="D18" t="str">
            <v>обл.СОФИЯ-ГРАД</v>
          </cell>
          <cell r="E18" t="str">
            <v>общ.СТОЛИЧНА</v>
          </cell>
          <cell r="F18" t="str">
            <v>гр.СОФИЯ</v>
          </cell>
          <cell r="G18" t="str">
            <v>"ЕНЕРГОЕФЕКТ" ООД</v>
          </cell>
          <cell r="H18" t="str">
            <v>003ЕЕФ263</v>
          </cell>
          <cell r="I18">
            <v>42048</v>
          </cell>
          <cell r="J18" t="str">
            <v>1965</v>
          </cell>
          <cell r="K18">
            <v>1795</v>
          </cell>
          <cell r="L18">
            <v>1668</v>
          </cell>
          <cell r="M18">
            <v>183</v>
          </cell>
          <cell r="N18">
            <v>103.6</v>
          </cell>
          <cell r="O18">
            <v>227868</v>
          </cell>
          <cell r="P18">
            <v>305331</v>
          </cell>
          <cell r="Q18">
            <v>172730</v>
          </cell>
          <cell r="R18">
            <v>166892</v>
          </cell>
          <cell r="S18" t="str">
            <v>E</v>
          </cell>
          <cell r="T18" t="str">
            <v>С</v>
          </cell>
          <cell r="U18" t="str">
            <v>Изолация на външна стена , Изолация на под, Изолация на покрив, Подмяна на дограма</v>
          </cell>
          <cell r="V18">
            <v>132608</v>
          </cell>
          <cell r="W18">
            <v>33.99</v>
          </cell>
          <cell r="X18">
            <v>13792</v>
          </cell>
          <cell r="Y18">
            <v>91059</v>
          </cell>
          <cell r="Z18">
            <v>6.6022999999999996</v>
          </cell>
          <cell r="AA18" t="str">
            <v>ОП РР „Енергийно обн. на бълг. домове"</v>
          </cell>
          <cell r="AB18">
            <v>43.43</v>
          </cell>
        </row>
        <row r="19">
          <cell r="A19">
            <v>176724295</v>
          </cell>
          <cell r="B19" t="str">
            <v>СДРУЖЕНИЕ НА СОБСТВЕНИЦИТЕ "ГРАД СОФИЯ,СТОЛИЧНА ОБЩИНА-РАЙОН ЛОЗЕНЕЦ УЛ. ДИМИТЪР ХАДЖИКОЦЕВ -27"</v>
          </cell>
          <cell r="C19" t="str">
            <v>МНОГОФАМИЛНА ЖИЛ. СГРАДА, СОФИЯ</v>
          </cell>
          <cell r="D19" t="str">
            <v>обл.СОФИЯ-ГРАД</v>
          </cell>
          <cell r="E19" t="str">
            <v>общ.СТОЛИЧНА</v>
          </cell>
          <cell r="F19" t="str">
            <v>гр.СОФИЯ</v>
          </cell>
          <cell r="G19" t="str">
            <v>"ЕНЕРГОЕФЕКТ" ООД</v>
          </cell>
          <cell r="H19" t="str">
            <v>003ЕЕФ264</v>
          </cell>
          <cell r="I19">
            <v>42059</v>
          </cell>
          <cell r="J19" t="str">
            <v>2001</v>
          </cell>
          <cell r="K19">
            <v>1703</v>
          </cell>
          <cell r="L19">
            <v>1646</v>
          </cell>
          <cell r="M19">
            <v>90.7</v>
          </cell>
          <cell r="N19">
            <v>61.8</v>
          </cell>
          <cell r="O19">
            <v>123316</v>
          </cell>
          <cell r="P19">
            <v>149340</v>
          </cell>
          <cell r="Q19">
            <v>101720</v>
          </cell>
          <cell r="R19">
            <v>0</v>
          </cell>
          <cell r="S19" t="str">
            <v>E</v>
          </cell>
          <cell r="T19" t="str">
            <v>С</v>
          </cell>
          <cell r="U19" t="str">
            <v>Изолация на външна стена , Изолация на покрив, Подмяна на дограма</v>
          </cell>
          <cell r="V19">
            <v>47619</v>
          </cell>
          <cell r="W19">
            <v>32.520000000000003</v>
          </cell>
          <cell r="X19">
            <v>10438</v>
          </cell>
          <cell r="Y19">
            <v>66344</v>
          </cell>
          <cell r="Z19">
            <v>6.3559999999999999</v>
          </cell>
          <cell r="AA19" t="str">
            <v>ОП РР „Енергийно обн. на бълг. домове"</v>
          </cell>
          <cell r="AB19">
            <v>31.88</v>
          </cell>
        </row>
        <row r="20">
          <cell r="A20">
            <v>176563380</v>
          </cell>
          <cell r="B20" t="str">
            <v>СДРУЖЕНИЕ НА СОБСТВЕНИЦИТЕ "ГР.СОФИЯ, СТОЛИЧНА ОБЩИНА, РАЙОН ИЛИНДЕН, ЖК ЗАХАРНА ФАБРИКА, БЛ,19"</v>
          </cell>
          <cell r="C20" t="str">
            <v>МНОГОФАМИЛНА ЖИЛ. СГРАДА, СОФИЯ</v>
          </cell>
          <cell r="D20" t="str">
            <v>обл.СОФИЯ-ГРАД</v>
          </cell>
          <cell r="E20" t="str">
            <v>общ.СТОЛИЧНА</v>
          </cell>
          <cell r="F20" t="str">
            <v>гр.СОФИЯ</v>
          </cell>
          <cell r="G20" t="str">
            <v>"ЕНЕРГОЕФЕКТ" ООД</v>
          </cell>
          <cell r="H20" t="str">
            <v>003ЕЕФ265</v>
          </cell>
          <cell r="I20">
            <v>42059</v>
          </cell>
          <cell r="J20" t="str">
            <v>1947</v>
          </cell>
          <cell r="K20">
            <v>1606</v>
          </cell>
          <cell r="L20">
            <v>1129</v>
          </cell>
          <cell r="M20">
            <v>146.6</v>
          </cell>
          <cell r="N20">
            <v>92.9</v>
          </cell>
          <cell r="O20">
            <v>125468</v>
          </cell>
          <cell r="P20">
            <v>165487</v>
          </cell>
          <cell r="Q20">
            <v>104940</v>
          </cell>
          <cell r="R20">
            <v>0</v>
          </cell>
          <cell r="S20" t="str">
            <v>D</v>
          </cell>
          <cell r="T20" t="str">
            <v>С</v>
          </cell>
          <cell r="U20" t="str">
            <v>Изолация на външна стена , Изолация на под, Изолация на покрив, Подмяна на дограма</v>
          </cell>
          <cell r="V20">
            <v>60550</v>
          </cell>
          <cell r="W20">
            <v>21.984200000000001</v>
          </cell>
          <cell r="X20">
            <v>8056</v>
          </cell>
          <cell r="Y20">
            <v>63084</v>
          </cell>
          <cell r="Z20">
            <v>7.8305999999999996</v>
          </cell>
          <cell r="AA20" t="str">
            <v>ОП РР „Енергийно обн. на бълг. домове"</v>
          </cell>
          <cell r="AB20">
            <v>36.58</v>
          </cell>
        </row>
        <row r="21">
          <cell r="A21">
            <v>176595128</v>
          </cell>
          <cell r="B21" t="str">
            <v>СДРУЖЕНИЕ-ГР.СОФИЯ, ОБЩИНА СТОЛИЧНА, РАЙОН КРАСНА ПОЛЯНА, Ж.К.РАЗСАДНИКА КОНЬОВИЦА, БЛ.28,ВХ.Д</v>
          </cell>
          <cell r="C21" t="str">
            <v>МНОГОФАМИЛНА ЖИЛ. СГРАДА</v>
          </cell>
          <cell r="D21" t="str">
            <v>обл.СОФИЯ-ГРАД</v>
          </cell>
          <cell r="E21" t="str">
            <v>общ.СТОЛИЧНА</v>
          </cell>
          <cell r="F21" t="str">
            <v>гр.СОФИЯ</v>
          </cell>
          <cell r="G21" t="str">
            <v>"ЕНЕРГОЕФЕКТ" ООД</v>
          </cell>
          <cell r="H21" t="str">
            <v>003ЕЕФ266</v>
          </cell>
          <cell r="I21">
            <v>42062</v>
          </cell>
          <cell r="J21" t="str">
            <v>1982</v>
          </cell>
          <cell r="K21">
            <v>2108</v>
          </cell>
          <cell r="L21">
            <v>1986</v>
          </cell>
          <cell r="M21">
            <v>160</v>
          </cell>
          <cell r="N21">
            <v>117</v>
          </cell>
          <cell r="O21">
            <v>292005</v>
          </cell>
          <cell r="P21">
            <v>316798</v>
          </cell>
          <cell r="Q21">
            <v>232420</v>
          </cell>
          <cell r="R21">
            <v>209425</v>
          </cell>
          <cell r="S21" t="str">
            <v>E</v>
          </cell>
          <cell r="T21" t="str">
            <v>С</v>
          </cell>
          <cell r="U21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21">
            <v>84376</v>
          </cell>
          <cell r="W21">
            <v>22.48</v>
          </cell>
          <cell r="X21">
            <v>8975</v>
          </cell>
          <cell r="Y21">
            <v>91834</v>
          </cell>
          <cell r="Z21">
            <v>10.232200000000001</v>
          </cell>
          <cell r="AA21" t="str">
            <v>ОП РР „Енергийно обн. на бълг. домове"</v>
          </cell>
          <cell r="AB21">
            <v>26.63</v>
          </cell>
        </row>
        <row r="22">
          <cell r="A22">
            <v>176676936</v>
          </cell>
          <cell r="B22" t="str">
            <v>СДРУЖЕНИЕ НА СОБСТВЕНИЦИТЕ "ГР.СОФИЯ, ОБЩИНА СРЕДЕЦ , УЛ. ХАН ОМУРТАГ №4"</v>
          </cell>
          <cell r="C22" t="str">
            <v>МНОГОФАМИЛНА ЖИЛ. СГРАДА, СОФИЯ</v>
          </cell>
          <cell r="D22" t="str">
            <v>обл.СОФИЯ-ГРАД</v>
          </cell>
          <cell r="E22" t="str">
            <v>общ.СТОЛИЧНА</v>
          </cell>
          <cell r="F22" t="str">
            <v>гр.СОФИЯ</v>
          </cell>
          <cell r="G22" t="str">
            <v>"ЕНЕРГОЕФЕКТ" ООД</v>
          </cell>
          <cell r="H22" t="str">
            <v>003ЕЕФ267</v>
          </cell>
          <cell r="I22">
            <v>42069</v>
          </cell>
          <cell r="J22" t="str">
            <v>1942</v>
          </cell>
          <cell r="K22">
            <v>1049</v>
          </cell>
          <cell r="L22">
            <v>864</v>
          </cell>
          <cell r="M22">
            <v>200.5</v>
          </cell>
          <cell r="N22">
            <v>111</v>
          </cell>
          <cell r="O22">
            <v>160611</v>
          </cell>
          <cell r="P22">
            <v>173259</v>
          </cell>
          <cell r="Q22">
            <v>95990</v>
          </cell>
          <cell r="R22">
            <v>117119</v>
          </cell>
          <cell r="S22" t="str">
            <v>E</v>
          </cell>
          <cell r="T22" t="str">
            <v>С</v>
          </cell>
          <cell r="U22" t="str">
            <v>Изолация на външна стена , Изолация на покрив, Подмяна на дограма</v>
          </cell>
          <cell r="V22">
            <v>77269</v>
          </cell>
          <cell r="W22">
            <v>20.49</v>
          </cell>
          <cell r="X22">
            <v>8230</v>
          </cell>
          <cell r="Y22">
            <v>64739</v>
          </cell>
          <cell r="Z22">
            <v>7.8662000000000001</v>
          </cell>
          <cell r="AA22" t="str">
            <v>ОП РР „Енергийно обн. на бълг. домове"</v>
          </cell>
          <cell r="AB22">
            <v>44.59</v>
          </cell>
        </row>
        <row r="23">
          <cell r="A23">
            <v>176708572</v>
          </cell>
          <cell r="B23" t="str">
            <v>СДРУЖЕНИЕ НА СОБСТВЕНИЦИТЕ "ГРАД СОФИЯ, РАЙОН МЛАДОСТ, ЖК МЛАДОСТ 2, БЛ.251"</v>
          </cell>
          <cell r="C23" t="str">
            <v>ЖИЛИЩНА СГРАДА, СОФИЯ</v>
          </cell>
          <cell r="D23" t="str">
            <v>обл.СОФИЯ-ГРАД</v>
          </cell>
          <cell r="E23" t="str">
            <v>общ.СТОЛИЧНА</v>
          </cell>
          <cell r="F23" t="str">
            <v>гр.СОФИЯ</v>
          </cell>
          <cell r="G23" t="str">
            <v>"ЕНЕРГОЕФЕКТ" ООД</v>
          </cell>
          <cell r="H23" t="str">
            <v>003ЕЕФ268</v>
          </cell>
          <cell r="I23">
            <v>42069</v>
          </cell>
          <cell r="J23" t="str">
            <v>2000</v>
          </cell>
          <cell r="K23">
            <v>1542</v>
          </cell>
          <cell r="L23">
            <v>1137</v>
          </cell>
          <cell r="M23">
            <v>81.599999999999994</v>
          </cell>
          <cell r="N23">
            <v>55.4</v>
          </cell>
          <cell r="O23">
            <v>84659</v>
          </cell>
          <cell r="P23">
            <v>92761</v>
          </cell>
          <cell r="Q23">
            <v>62950</v>
          </cell>
          <cell r="R23">
            <v>0</v>
          </cell>
          <cell r="S23" t="str">
            <v>D</v>
          </cell>
          <cell r="T23" t="str">
            <v>B</v>
          </cell>
          <cell r="U23" t="str">
            <v>Изолация на външна стена , Изолация на под, Изолация на покрив, Мерки по абонатна станция</v>
          </cell>
          <cell r="V23">
            <v>29803</v>
          </cell>
          <cell r="W23">
            <v>20.36</v>
          </cell>
          <cell r="X23">
            <v>6534</v>
          </cell>
          <cell r="Y23">
            <v>62125</v>
          </cell>
          <cell r="Z23">
            <v>9.5078999999999994</v>
          </cell>
          <cell r="AA23" t="str">
            <v>ОП РР „Енергийно обн. на бълг. домове"</v>
          </cell>
          <cell r="AB23">
            <v>32.119999999999997</v>
          </cell>
        </row>
        <row r="24">
          <cell r="A24">
            <v>176726129</v>
          </cell>
          <cell r="B24" t="str">
            <v>СДРУЖЕНИЕ НА СОБСТВЕНИЦИТЕ, ГР. СОФИЯ , Ж.К. ИЛИНДЕН , УЛ.НАЙЧО ЦАНОВ, БЛ. 66</v>
          </cell>
          <cell r="C24" t="str">
            <v>ЖИЛ. СГРАДА - СОФИЯ</v>
          </cell>
          <cell r="D24" t="str">
            <v>обл.СОФИЯ-ГРАД</v>
          </cell>
          <cell r="E24" t="str">
            <v>общ.СТОЛИЧНА</v>
          </cell>
          <cell r="F24" t="str">
            <v>гр.СОФИЯ</v>
          </cell>
          <cell r="G24" t="str">
            <v>"ЕНЕРГОЕФЕКТ" ООД</v>
          </cell>
          <cell r="H24" t="str">
            <v>003ЕЕФ270</v>
          </cell>
          <cell r="I24">
            <v>42088</v>
          </cell>
          <cell r="J24" t="str">
            <v>1958</v>
          </cell>
          <cell r="K24">
            <v>2328</v>
          </cell>
          <cell r="L24">
            <v>1851</v>
          </cell>
          <cell r="M24">
            <v>186.9</v>
          </cell>
          <cell r="N24">
            <v>124</v>
          </cell>
          <cell r="O24">
            <v>309671</v>
          </cell>
          <cell r="P24">
            <v>345946</v>
          </cell>
          <cell r="Q24">
            <v>229650</v>
          </cell>
          <cell r="R24">
            <v>235998</v>
          </cell>
          <cell r="S24" t="str">
            <v>E</v>
          </cell>
          <cell r="T24" t="str">
            <v>С</v>
          </cell>
          <cell r="U24" t="str">
            <v>Изолация на външна стена , Изолация на под, Изолация на покрив, Мерки по сградни инсталации(тръбна мрежа), Подмяна на дограма</v>
          </cell>
          <cell r="V24">
            <v>116296</v>
          </cell>
          <cell r="W24">
            <v>32.299999999999997</v>
          </cell>
          <cell r="X24">
            <v>12776</v>
          </cell>
          <cell r="Y24">
            <v>124458</v>
          </cell>
          <cell r="Z24">
            <v>9.7415000000000003</v>
          </cell>
          <cell r="AA24" t="str">
            <v>ОП РР „Енергийно обн. на бълг. домове"</v>
          </cell>
          <cell r="AB24">
            <v>33.61</v>
          </cell>
        </row>
        <row r="25">
          <cell r="A25">
            <v>176698562</v>
          </cell>
          <cell r="B25" t="str">
            <v>СДРУЖЕНИЕ НА СОБСТВЕНИЦИТЕ "ЕС ВАСИЛ ПИСАРОВ" ГР.СОФИЯ УЛ.ПЕТЪР ПАРЧЕВИЧ -44</v>
          </cell>
          <cell r="C25" t="str">
            <v>МНОГОФАМИЛНА ЖИЛ. СГРАДА - СОФИЯ</v>
          </cell>
          <cell r="D25" t="str">
            <v>обл.СОФИЯ-ГРАД</v>
          </cell>
          <cell r="E25" t="str">
            <v>общ.СТОЛИЧНА</v>
          </cell>
          <cell r="F25" t="str">
            <v>гр.СОФИЯ</v>
          </cell>
          <cell r="G25" t="str">
            <v>"ЕНЕРГОЕФЕКТ" ООД</v>
          </cell>
          <cell r="H25" t="str">
            <v>003ЕЕФ271</v>
          </cell>
          <cell r="I25">
            <v>42088</v>
          </cell>
          <cell r="J25" t="str">
            <v>1942</v>
          </cell>
          <cell r="K25">
            <v>1715</v>
          </cell>
          <cell r="L25">
            <v>1459</v>
          </cell>
          <cell r="M25">
            <v>170.6</v>
          </cell>
          <cell r="N25">
            <v>83.6</v>
          </cell>
          <cell r="O25">
            <v>206738</v>
          </cell>
          <cell r="P25">
            <v>248968</v>
          </cell>
          <cell r="Q25">
            <v>122000</v>
          </cell>
          <cell r="R25">
            <v>131062</v>
          </cell>
          <cell r="S25" t="str">
            <v>E</v>
          </cell>
          <cell r="T25" t="str">
            <v>С</v>
          </cell>
          <cell r="U25" t="str">
            <v>Други, Изолация на външна стена , Изолация на покрив, Мерки по сградни инсталации(тръбна мрежа), Подмяна на дограма</v>
          </cell>
          <cell r="V25">
            <v>126939</v>
          </cell>
          <cell r="W25">
            <v>34.340000000000003</v>
          </cell>
          <cell r="X25">
            <v>13697</v>
          </cell>
          <cell r="Y25">
            <v>92965</v>
          </cell>
          <cell r="Z25">
            <v>6.7872000000000003</v>
          </cell>
          <cell r="AA25" t="str">
            <v>ОП РР „Енергийно обн. на бълг. домове"</v>
          </cell>
          <cell r="AB25">
            <v>50.98</v>
          </cell>
        </row>
        <row r="26">
          <cell r="A26">
            <v>176704517</v>
          </cell>
          <cell r="B26" t="str">
            <v>СДРУЖЕНИЕ НА СОБСТВЕНИЦИТЕ "ГР.СОФИЯ, Р-Н ОБОРИЩЕ, УЛ. ОБОРИЩЕ№ 123"</v>
          </cell>
          <cell r="C26" t="str">
            <v>ЖИЛ. СГРАДА - СОФИЯ</v>
          </cell>
          <cell r="D26" t="str">
            <v>обл.СОФИЯ-ГРАД</v>
          </cell>
          <cell r="E26" t="str">
            <v>общ.СТОЛИЧНА</v>
          </cell>
          <cell r="F26" t="str">
            <v>гр.СОФИЯ</v>
          </cell>
          <cell r="G26" t="str">
            <v>"ЕНЕРГОЕФЕКТ" ООД</v>
          </cell>
          <cell r="H26" t="str">
            <v>003ЕЕФ272</v>
          </cell>
          <cell r="I26">
            <v>42097</v>
          </cell>
          <cell r="J26" t="str">
            <v>1997</v>
          </cell>
          <cell r="K26">
            <v>2741</v>
          </cell>
          <cell r="L26">
            <v>2536</v>
          </cell>
          <cell r="M26">
            <v>142.6</v>
          </cell>
          <cell r="N26">
            <v>98.4</v>
          </cell>
          <cell r="O26">
            <v>336886</v>
          </cell>
          <cell r="P26">
            <v>361616</v>
          </cell>
          <cell r="Q26">
            <v>249510</v>
          </cell>
          <cell r="R26">
            <v>233156</v>
          </cell>
          <cell r="S26" t="str">
            <v>E</v>
          </cell>
          <cell r="T26" t="str">
            <v>С</v>
          </cell>
          <cell r="U26" t="str">
            <v>Изолация на външна стена , Изолация на под, Изолация на покрив, Подмяна на дограма</v>
          </cell>
          <cell r="V26">
            <v>112109</v>
          </cell>
          <cell r="W26">
            <v>28.61</v>
          </cell>
          <cell r="X26">
            <v>11636</v>
          </cell>
          <cell r="Y26">
            <v>89473</v>
          </cell>
          <cell r="Z26">
            <v>7.6893000000000002</v>
          </cell>
          <cell r="AA26" t="str">
            <v>ОП РР „Енергийно обн. на бълг. домове"</v>
          </cell>
          <cell r="AB26">
            <v>31</v>
          </cell>
        </row>
        <row r="27">
          <cell r="A27">
            <v>176678218</v>
          </cell>
          <cell r="B27" t="str">
            <v>СДРУЖЕНИЕ НА СОБСТВЕНИЦИТЕ "ГР.СОФИЯ,  Ж.К. БЕЛИ БРЕЗИ, БЛ.30, ВХ.1</v>
          </cell>
          <cell r="C27" t="str">
            <v>МНОГОФАМ. ЖИЛ. СГРАДА - СОФИЯ</v>
          </cell>
          <cell r="D27" t="str">
            <v>обл.СОФИЯ-ГРАД</v>
          </cell>
          <cell r="E27" t="str">
            <v>общ.СТОЛИЧНА</v>
          </cell>
          <cell r="F27" t="str">
            <v>гр.СОФИЯ</v>
          </cell>
          <cell r="G27" t="str">
            <v>"ЕНЕРГОЕФЕКТ" ООД</v>
          </cell>
          <cell r="H27" t="str">
            <v>003ЕЕФ273</v>
          </cell>
          <cell r="I27">
            <v>42097</v>
          </cell>
          <cell r="J27" t="str">
            <v>1987</v>
          </cell>
          <cell r="K27">
            <v>4110</v>
          </cell>
          <cell r="L27">
            <v>3910</v>
          </cell>
          <cell r="M27">
            <v>151.19999999999999</v>
          </cell>
          <cell r="N27">
            <v>100.4</v>
          </cell>
          <cell r="O27">
            <v>482621</v>
          </cell>
          <cell r="P27">
            <v>591090</v>
          </cell>
          <cell r="Q27">
            <v>392450</v>
          </cell>
          <cell r="R27">
            <v>370369</v>
          </cell>
          <cell r="S27" t="str">
            <v>E</v>
          </cell>
          <cell r="T27" t="str">
            <v>С</v>
          </cell>
          <cell r="U27" t="str">
            <v>Изолация на външна стена , Изолация на покрив, Подмяна на дограма</v>
          </cell>
          <cell r="V27">
            <v>198640</v>
          </cell>
          <cell r="W27">
            <v>52.62</v>
          </cell>
          <cell r="X27">
            <v>21782</v>
          </cell>
          <cell r="Y27">
            <v>184554</v>
          </cell>
          <cell r="Z27">
            <v>8.4726999999999997</v>
          </cell>
          <cell r="AA27" t="str">
            <v>ОП РР „Енергийно обн. на бълг. домове"</v>
          </cell>
          <cell r="AB27">
            <v>33.6</v>
          </cell>
        </row>
        <row r="28">
          <cell r="A28">
            <v>176808398</v>
          </cell>
          <cell r="B28" t="str">
            <v>СДРУЖЕНИЕ НА СОБСТВЕНИЦИТЕ "МУСАЛА", СОФИЯ, ул. АНЖЕЛО РОНКАЛИ № 7</v>
          </cell>
          <cell r="C28" t="str">
            <v>МНОГОФАМИЛНА ЖИЛ. СГРАДА - СОФИЯ</v>
          </cell>
          <cell r="D28" t="str">
            <v>обл.СОФИЯ-ГРАД</v>
          </cell>
          <cell r="E28" t="str">
            <v>общ.СТОЛИЧНА</v>
          </cell>
          <cell r="F28" t="str">
            <v>гр.СОФИЯ</v>
          </cell>
          <cell r="G28" t="str">
            <v>"ЕНЕРГОЕФЕКТ" ООД</v>
          </cell>
          <cell r="H28" t="str">
            <v>003ЕЕФ274</v>
          </cell>
          <cell r="I28">
            <v>42103</v>
          </cell>
          <cell r="J28" t="str">
            <v>1933</v>
          </cell>
          <cell r="K28">
            <v>1459</v>
          </cell>
          <cell r="L28">
            <v>1167</v>
          </cell>
          <cell r="M28">
            <v>195.5</v>
          </cell>
          <cell r="N28">
            <v>85.7</v>
          </cell>
          <cell r="O28">
            <v>153102</v>
          </cell>
          <cell r="P28">
            <v>228112</v>
          </cell>
          <cell r="Q28">
            <v>100000</v>
          </cell>
          <cell r="R28">
            <v>112115</v>
          </cell>
          <cell r="S28" t="str">
            <v>E</v>
          </cell>
          <cell r="T28" t="str">
            <v>С</v>
          </cell>
          <cell r="U28" t="str">
            <v>Изолация на външна стена , Изолация на под, Изолация на покрив, Подмяна на дограма</v>
          </cell>
          <cell r="V28">
            <v>128101</v>
          </cell>
          <cell r="W28">
            <v>33.72</v>
          </cell>
          <cell r="X28">
            <v>13568</v>
          </cell>
          <cell r="Y28">
            <v>95427</v>
          </cell>
          <cell r="Z28">
            <v>7.0331999999999999</v>
          </cell>
          <cell r="AA28" t="str">
            <v>ОП РР „Енергийно обн. на бълг. домове"</v>
          </cell>
          <cell r="AB28">
            <v>56.15</v>
          </cell>
        </row>
        <row r="29">
          <cell r="A29">
            <v>176789300</v>
          </cell>
          <cell r="B29" t="str">
            <v>СДРУЖЕНИЕ НА СОБСТВЕНИЦИТЕ ГР. СОФИЯ, УЛ. ДОСПАТ #54</v>
          </cell>
          <cell r="C29" t="str">
            <v>МНОГОФ. ЖИЛ. СГРАДА СОФИЯ</v>
          </cell>
          <cell r="D29" t="str">
            <v>обл.СОФИЯ-ГРАД</v>
          </cell>
          <cell r="E29" t="str">
            <v>общ.СТОЛИЧНА</v>
          </cell>
          <cell r="F29" t="str">
            <v>гр.СОФИЯ</v>
          </cell>
          <cell r="G29" t="str">
            <v>"ЕНЕРГОЕФЕКТ" ООД</v>
          </cell>
          <cell r="H29" t="str">
            <v>003ЕЕФ275</v>
          </cell>
          <cell r="I29">
            <v>42103</v>
          </cell>
          <cell r="J29" t="str">
            <v>1943</v>
          </cell>
          <cell r="K29">
            <v>1165</v>
          </cell>
          <cell r="L29">
            <v>929</v>
          </cell>
          <cell r="M29">
            <v>195.3</v>
          </cell>
          <cell r="N29">
            <v>106.7</v>
          </cell>
          <cell r="O29">
            <v>125040</v>
          </cell>
          <cell r="P29">
            <v>181394</v>
          </cell>
          <cell r="Q29">
            <v>99130</v>
          </cell>
          <cell r="R29">
            <v>85572</v>
          </cell>
          <cell r="S29" t="str">
            <v>E</v>
          </cell>
          <cell r="T29" t="str">
            <v>С</v>
          </cell>
          <cell r="U29" t="str">
            <v>Изолация на външна стена , Изолация на под, Изолация на покрив, Подмяна на дограма</v>
          </cell>
          <cell r="V29">
            <v>82259</v>
          </cell>
          <cell r="W29">
            <v>21.56</v>
          </cell>
          <cell r="X29">
            <v>8682</v>
          </cell>
          <cell r="Y29">
            <v>55034</v>
          </cell>
          <cell r="Z29">
            <v>6.3388</v>
          </cell>
          <cell r="AA29" t="str">
            <v>ОП РР „Енергийно обн. на бълг. домове"</v>
          </cell>
          <cell r="AB29">
            <v>45.34</v>
          </cell>
        </row>
        <row r="30">
          <cell r="A30">
            <v>176803561</v>
          </cell>
          <cell r="B30" t="str">
            <v>СДРУЖЕНИЕ НА СОБСТВЕНИЦИТЕ "СОФИЯ, БУЛ. ВИТОША №39, Р-Н СРЕДЕЦ"</v>
          </cell>
          <cell r="C30" t="str">
            <v>ЖИЛИЩНА СГРАДА - СОФИЯ</v>
          </cell>
          <cell r="D30" t="str">
            <v>обл.СОФИЯ-ГРАД</v>
          </cell>
          <cell r="E30" t="str">
            <v>общ.СТОЛИЧНА</v>
          </cell>
          <cell r="F30" t="str">
            <v>гр.СОФИЯ</v>
          </cell>
          <cell r="G30" t="str">
            <v>"ЕНЕРГОЕФЕКТ" ООД</v>
          </cell>
          <cell r="H30" t="str">
            <v>003ЕЕФ276</v>
          </cell>
          <cell r="I30">
            <v>42103</v>
          </cell>
          <cell r="J30" t="str">
            <v>1953</v>
          </cell>
          <cell r="K30">
            <v>2815</v>
          </cell>
          <cell r="L30">
            <v>2368</v>
          </cell>
          <cell r="M30">
            <v>123.6</v>
          </cell>
          <cell r="N30">
            <v>81.8</v>
          </cell>
          <cell r="O30">
            <v>274942</v>
          </cell>
          <cell r="P30">
            <v>292757</v>
          </cell>
          <cell r="Q30">
            <v>193630</v>
          </cell>
          <cell r="R30">
            <v>172949</v>
          </cell>
          <cell r="S30" t="str">
            <v>E</v>
          </cell>
          <cell r="T30" t="str">
            <v>С</v>
          </cell>
          <cell r="U30" t="str">
            <v>Изолация на външна стена , Изолация на под, Изолация на покрив, Подмяна на дограма</v>
          </cell>
          <cell r="V30">
            <v>99126</v>
          </cell>
          <cell r="W30">
            <v>27.31</v>
          </cell>
          <cell r="X30">
            <v>10838</v>
          </cell>
          <cell r="Y30">
            <v>75305</v>
          </cell>
          <cell r="Z30">
            <v>6.9481999999999999</v>
          </cell>
          <cell r="AA30" t="str">
            <v>ОП РР „Енергийно обн. на бълг. домове"</v>
          </cell>
          <cell r="AB30">
            <v>33.85</v>
          </cell>
        </row>
        <row r="31">
          <cell r="A31">
            <v>176808269</v>
          </cell>
          <cell r="B31" t="str">
            <v>СДРУЖЕНИЕ НА СОБСТВЕНИЦИТЕ "ГР. СОФИЯ, ЖК ЛЮЛИН БЛ.227, ВХ. А и Б</v>
          </cell>
          <cell r="C31" t="str">
            <v>МНОГОФ. ЖИЛ. СГРАДА - СОФИЯ</v>
          </cell>
          <cell r="D31" t="str">
            <v>обл.СОФИЯ-ГРАД</v>
          </cell>
          <cell r="E31" t="str">
            <v>общ.СТОЛИЧНА</v>
          </cell>
          <cell r="F31" t="str">
            <v>гр.СОФИЯ</v>
          </cell>
          <cell r="G31" t="str">
            <v>"ЕНЕРГОЕФЕКТ" ООД</v>
          </cell>
          <cell r="H31" t="str">
            <v>003ЕЕФ277</v>
          </cell>
          <cell r="I31">
            <v>42103</v>
          </cell>
          <cell r="J31" t="str">
            <v>1975</v>
          </cell>
          <cell r="K31">
            <v>4274</v>
          </cell>
          <cell r="L31">
            <v>3631</v>
          </cell>
          <cell r="M31">
            <v>131.69999999999999</v>
          </cell>
          <cell r="N31">
            <v>102.2</v>
          </cell>
          <cell r="O31">
            <v>450880</v>
          </cell>
          <cell r="P31">
            <v>478338</v>
          </cell>
          <cell r="Q31">
            <v>371140</v>
          </cell>
          <cell r="R31">
            <v>300884</v>
          </cell>
          <cell r="S31" t="str">
            <v>D</v>
          </cell>
          <cell r="T31" t="str">
            <v>С</v>
          </cell>
          <cell r="U31" t="str">
            <v>Изолация на външна стена , Изолация на под, Изолация на покрив, Мерки по сградни инсталации(тръбна мрежа), Подмяна на дограма</v>
          </cell>
          <cell r="V31">
            <v>107194</v>
          </cell>
          <cell r="W31">
            <v>36.704999999999998</v>
          </cell>
          <cell r="X31">
            <v>13370</v>
          </cell>
          <cell r="Y31">
            <v>117296</v>
          </cell>
          <cell r="Z31">
            <v>8.7729999999999997</v>
          </cell>
          <cell r="AA31" t="str">
            <v>ОП РР „Енергийно обн. на бълг. домове"</v>
          </cell>
          <cell r="AB31">
            <v>22.4</v>
          </cell>
        </row>
        <row r="32">
          <cell r="A32">
            <v>176507288</v>
          </cell>
          <cell r="B32" t="str">
            <v>СС НА САМОСТОЯТЕЛНИ ОБЕКТИ В ЖИЛИЩНА СГРАДА В РЕЖИМ НА ЕС - "ПАРК ВОЕННО УЧИ</v>
          </cell>
          <cell r="C32" t="str">
            <v>ЖИЛ. СГРАДА - СОФИЯ</v>
          </cell>
          <cell r="D32" t="str">
            <v>обл.СОФИЯ-ГРАД</v>
          </cell>
          <cell r="E32" t="str">
            <v>общ.СТОЛИЧНА</v>
          </cell>
          <cell r="F32" t="str">
            <v>гр.СОФИЯ</v>
          </cell>
          <cell r="G32" t="str">
            <v>"ЕНЕРГОЕФЕКТ" ООД</v>
          </cell>
          <cell r="H32" t="str">
            <v>003ЕЕФ278</v>
          </cell>
          <cell r="I32">
            <v>42103</v>
          </cell>
          <cell r="J32" t="str">
            <v>1939</v>
          </cell>
          <cell r="K32">
            <v>2058</v>
          </cell>
          <cell r="L32">
            <v>1611</v>
          </cell>
          <cell r="M32">
            <v>159.5</v>
          </cell>
          <cell r="N32">
            <v>86.5</v>
          </cell>
          <cell r="O32">
            <v>184583</v>
          </cell>
          <cell r="P32">
            <v>256962</v>
          </cell>
          <cell r="Q32">
            <v>139300</v>
          </cell>
          <cell r="R32">
            <v>135053</v>
          </cell>
          <cell r="S32" t="str">
            <v>E</v>
          </cell>
          <cell r="T32" t="str">
            <v>С</v>
          </cell>
          <cell r="U32" t="str">
            <v>Изолация на външна стена , Изолация на покрив, Мерки по сградни инсталации(тръбна мрежа), Подмяна на дограма</v>
          </cell>
          <cell r="V32">
            <v>117651</v>
          </cell>
          <cell r="W32">
            <v>31.09</v>
          </cell>
          <cell r="X32">
            <v>12493</v>
          </cell>
          <cell r="Y32">
            <v>98396</v>
          </cell>
          <cell r="Z32">
            <v>7.8760000000000003</v>
          </cell>
          <cell r="AA32" t="str">
            <v>ОП РР „Енергийно обн. на бълг. домове"</v>
          </cell>
          <cell r="AB32">
            <v>45.78</v>
          </cell>
        </row>
        <row r="33">
          <cell r="A33">
            <v>176790765</v>
          </cell>
          <cell r="B33" t="str">
            <v>СДРУЖЕНИЕ НА СОБСТВЕНИЦИТЕ "ГРАД СОФИЯ, СТОЛИЧНА ОБЩИНА - РАЙОН ЛОЗЕНЕЦ, УЛИЦА МОМИН КЛАДЕНЕЦ 5"</v>
          </cell>
          <cell r="C33" t="str">
            <v>МНОГОФАМИЛНА ЖИЛ. СГРАДА, Р-Н ЛОЗЕНЕЦ</v>
          </cell>
          <cell r="D33" t="str">
            <v>обл.СОФИЯ-ГРАД</v>
          </cell>
          <cell r="E33" t="str">
            <v>общ.СТОЛИЧНА</v>
          </cell>
          <cell r="F33" t="str">
            <v>гр.СОФИЯ</v>
          </cell>
          <cell r="G33" t="str">
            <v>"ЕНЕРГОЕФЕКТ" ООД</v>
          </cell>
          <cell r="H33" t="str">
            <v>003ЕЕФ279</v>
          </cell>
          <cell r="I33">
            <v>42104</v>
          </cell>
          <cell r="J33" t="str">
            <v>1996</v>
          </cell>
          <cell r="K33">
            <v>1133</v>
          </cell>
          <cell r="L33">
            <v>1005</v>
          </cell>
          <cell r="M33">
            <v>94.9</v>
          </cell>
          <cell r="N33">
            <v>57.7</v>
          </cell>
          <cell r="O33">
            <v>72240</v>
          </cell>
          <cell r="P33">
            <v>95362</v>
          </cell>
          <cell r="Q33">
            <v>57969</v>
          </cell>
          <cell r="R33">
            <v>0</v>
          </cell>
          <cell r="S33" t="str">
            <v>E</v>
          </cell>
          <cell r="T33" t="str">
            <v>С</v>
          </cell>
          <cell r="U33" t="str">
            <v>Изолация на външна стена , Изолация на под, Изолация на покрив, Подмяна на дограма</v>
          </cell>
          <cell r="V33">
            <v>37394</v>
          </cell>
          <cell r="W33">
            <v>25.55</v>
          </cell>
          <cell r="X33">
            <v>8197</v>
          </cell>
          <cell r="Y33">
            <v>40253</v>
          </cell>
          <cell r="Z33">
            <v>4.9105999999999996</v>
          </cell>
          <cell r="AA33" t="str">
            <v>ОП РР „Енергийно обн. на бълг. домове"</v>
          </cell>
          <cell r="AB33">
            <v>39.21</v>
          </cell>
        </row>
        <row r="34">
          <cell r="A34">
            <v>176808697</v>
          </cell>
          <cell r="B34" t="str">
            <v>СДРУЖЕНИЕ НА СОБСТВЕНИЦИТЕ ,ГР. СОФИЯ , Ж.К. ИЗТОК УЛ.РАЙКО АЛЕКСИЕВ #5"</v>
          </cell>
          <cell r="C34" t="str">
            <v>МНОГОФ. ЖИЛ. СГРАДА - СОФИЯ</v>
          </cell>
          <cell r="D34" t="str">
            <v>обл.СОФИЯ-ГРАД</v>
          </cell>
          <cell r="E34" t="str">
            <v>общ.СТОЛИЧНА</v>
          </cell>
          <cell r="F34" t="str">
            <v>гр.СОФИЯ</v>
          </cell>
          <cell r="G34" t="str">
            <v>"ЕНЕРГОЕФЕКТ" ООД</v>
          </cell>
          <cell r="H34" t="str">
            <v>003ЕЕФ280</v>
          </cell>
          <cell r="I34">
            <v>42104</v>
          </cell>
          <cell r="J34" t="str">
            <v>1968</v>
          </cell>
          <cell r="K34">
            <v>2108</v>
          </cell>
          <cell r="L34">
            <v>1614</v>
          </cell>
          <cell r="M34">
            <v>177</v>
          </cell>
          <cell r="N34">
            <v>100.8</v>
          </cell>
          <cell r="O34">
            <v>208862</v>
          </cell>
          <cell r="P34">
            <v>285918</v>
          </cell>
          <cell r="Q34">
            <v>162600</v>
          </cell>
          <cell r="R34">
            <v>154047</v>
          </cell>
          <cell r="S34" t="str">
            <v>D</v>
          </cell>
          <cell r="T34" t="str">
            <v>B</v>
          </cell>
          <cell r="U34" t="str">
            <v>Изолация на външна стена , Изолация на под, Изолация на покрив, Подмяна на дограма</v>
          </cell>
          <cell r="V34">
            <v>123303</v>
          </cell>
          <cell r="W34">
            <v>39.409999999999997</v>
          </cell>
          <cell r="X34">
            <v>13335</v>
          </cell>
          <cell r="Y34">
            <v>114168</v>
          </cell>
          <cell r="Z34">
            <v>8.5615000000000006</v>
          </cell>
          <cell r="AA34" t="str">
            <v>ОП РР „Енергийно обн. на бълг. домове"</v>
          </cell>
          <cell r="AB34">
            <v>43.12</v>
          </cell>
        </row>
        <row r="35">
          <cell r="A35">
            <v>176808117</v>
          </cell>
          <cell r="B35" t="str">
            <v>СДРУЖЕНИЕ НА СОБСТВЕНИЦИТЕ "ГР.СОФИЯ, УЛ.ПЕТЪР ПАРЧЕВИЧ №12"</v>
          </cell>
          <cell r="C35" t="str">
            <v>МНОГОФ. ЖИЛ. СГРАДА - СОФИЯ</v>
          </cell>
          <cell r="D35" t="str">
            <v>обл.СОФИЯ-ГРАД</v>
          </cell>
          <cell r="E35" t="str">
            <v>общ.СТОЛИЧНА</v>
          </cell>
          <cell r="F35" t="str">
            <v>гр.СОФИЯ</v>
          </cell>
          <cell r="G35" t="str">
            <v>"ЕНЕРГОЕФЕКТ" ООД</v>
          </cell>
          <cell r="H35" t="str">
            <v>003ЕЕФ281</v>
          </cell>
          <cell r="I35">
            <v>42104</v>
          </cell>
          <cell r="J35" t="str">
            <v>1942</v>
          </cell>
          <cell r="K35">
            <v>2296</v>
          </cell>
          <cell r="L35">
            <v>2005</v>
          </cell>
          <cell r="M35">
            <v>160.19999999999999</v>
          </cell>
          <cell r="N35">
            <v>95</v>
          </cell>
          <cell r="O35">
            <v>229061</v>
          </cell>
          <cell r="P35">
            <v>321274</v>
          </cell>
          <cell r="Q35">
            <v>190530</v>
          </cell>
          <cell r="R35">
            <v>159094</v>
          </cell>
          <cell r="S35" t="str">
            <v>E</v>
          </cell>
          <cell r="T35" t="str">
            <v>С</v>
          </cell>
          <cell r="U35" t="str">
            <v>Изолация на външна стена , Изолация на под, Изолация на покрив, Подмяна на дограма</v>
          </cell>
          <cell r="V35">
            <v>130739</v>
          </cell>
          <cell r="W35">
            <v>40.28</v>
          </cell>
          <cell r="X35">
            <v>13802</v>
          </cell>
          <cell r="Y35">
            <v>82863</v>
          </cell>
          <cell r="Z35">
            <v>6.0035999999999996</v>
          </cell>
          <cell r="AA35" t="str">
            <v>ОП РР „Енергийно обн. на бълг. домове"</v>
          </cell>
          <cell r="AB35">
            <v>40.69</v>
          </cell>
        </row>
        <row r="36">
          <cell r="A36">
            <v>176809183</v>
          </cell>
          <cell r="B36" t="str">
            <v>СДРУЖЕНИЕ НА СОБСТВЕНИЦИТЕ "ГР.СОФИЯ, ЦАР ИВАН АСЕН II №60</v>
          </cell>
          <cell r="C36" t="str">
            <v>МНОГОФ. ЖИЛ. СГРАДА - СОФИЯ</v>
          </cell>
          <cell r="D36" t="str">
            <v>обл.СОФИЯ-ГРАД</v>
          </cell>
          <cell r="E36" t="str">
            <v>общ.СТОЛИЧНА</v>
          </cell>
          <cell r="F36" t="str">
            <v>гр.СОФИЯ</v>
          </cell>
          <cell r="G36" t="str">
            <v>"ЕНЕРГОЕФЕКТ" ООД</v>
          </cell>
          <cell r="H36" t="str">
            <v>003ЕЕФ282</v>
          </cell>
          <cell r="I36">
            <v>42108</v>
          </cell>
          <cell r="J36" t="str">
            <v>1941</v>
          </cell>
          <cell r="K36">
            <v>1586</v>
          </cell>
          <cell r="L36">
            <v>1398</v>
          </cell>
          <cell r="M36">
            <v>155</v>
          </cell>
          <cell r="N36">
            <v>95.8</v>
          </cell>
          <cell r="O36">
            <v>182138</v>
          </cell>
          <cell r="P36">
            <v>216700</v>
          </cell>
          <cell r="Q36">
            <v>133880</v>
          </cell>
          <cell r="R36">
            <v>133474</v>
          </cell>
          <cell r="S36" t="str">
            <v>D</v>
          </cell>
          <cell r="T36" t="str">
            <v>B</v>
          </cell>
          <cell r="U36" t="str">
            <v>Изолация на външна стена , Изолация на под, Изолация на покрив, Мерки по сградни инсталации(тръбна мрежа), Подмяна на дограма</v>
          </cell>
          <cell r="V36">
            <v>82826</v>
          </cell>
          <cell r="W36">
            <v>13.74</v>
          </cell>
          <cell r="X36">
            <v>8909</v>
          </cell>
          <cell r="Y36">
            <v>62702</v>
          </cell>
          <cell r="Z36">
            <v>7.0380000000000003</v>
          </cell>
          <cell r="AA36" t="str">
            <v>ОП РР „Енергийно обн. на бълг. домове"</v>
          </cell>
          <cell r="AB36">
            <v>38.22</v>
          </cell>
        </row>
        <row r="37">
          <cell r="A37">
            <v>176808188</v>
          </cell>
          <cell r="B37" t="str">
            <v>СДРУЖЕНИЕ НА СОБСТВЕНИЦИТЕ "ГУРГУЛЯТ-2014 гр.СОФИЯ ,УЛ. ГУРГУЛЯТ №19</v>
          </cell>
          <cell r="C37" t="str">
            <v>МНОГОФ. ЖИЛ СГРАДА - СОФИЯ</v>
          </cell>
          <cell r="D37" t="str">
            <v>обл.СОФИЯ-ГРАД</v>
          </cell>
          <cell r="E37" t="str">
            <v>общ.СТОЛИЧНА</v>
          </cell>
          <cell r="F37" t="str">
            <v>гр.СОФИЯ</v>
          </cell>
          <cell r="G37" t="str">
            <v>"ЕНЕРГОЕФЕКТ" ООД</v>
          </cell>
          <cell r="H37" t="str">
            <v>003ЕЕФ283</v>
          </cell>
          <cell r="I37">
            <v>42132</v>
          </cell>
          <cell r="J37" t="str">
            <v>1936</v>
          </cell>
          <cell r="K37">
            <v>1339</v>
          </cell>
          <cell r="L37">
            <v>1184</v>
          </cell>
          <cell r="M37">
            <v>149.6</v>
          </cell>
          <cell r="N37">
            <v>82.3</v>
          </cell>
          <cell r="O37">
            <v>130982</v>
          </cell>
          <cell r="P37">
            <v>177068</v>
          </cell>
          <cell r="Q37">
            <v>97440</v>
          </cell>
          <cell r="R37">
            <v>85666</v>
          </cell>
          <cell r="S37" t="str">
            <v>D</v>
          </cell>
          <cell r="T37" t="str">
            <v>B</v>
          </cell>
          <cell r="U37" t="str">
            <v>Изолация на външна стена , Изолация на покрив, Мерки по сградни инсталации(тръбна мрежа), Подмяна на дограма</v>
          </cell>
          <cell r="V37">
            <v>79629</v>
          </cell>
          <cell r="W37">
            <v>25.41</v>
          </cell>
          <cell r="X37">
            <v>8591</v>
          </cell>
          <cell r="Y37">
            <v>52500</v>
          </cell>
          <cell r="Z37">
            <v>6.1109999999999998</v>
          </cell>
          <cell r="AA37" t="str">
            <v>ОП РР „Енергийно обн. на бълг. домове"</v>
          </cell>
          <cell r="AB37">
            <v>44.97</v>
          </cell>
        </row>
        <row r="38">
          <cell r="A38">
            <v>176809226</v>
          </cell>
          <cell r="B38" t="str">
            <v>СДРУЖЕНИЕ НА СОБСТВЕНИЦИТЕ "СОФИЯ, ОБОРИЩЕ, ЧЕРКОВНА 31"</v>
          </cell>
          <cell r="C38" t="str">
            <v>МНОГОФ. ЖИЛ. СГРАДА - СОФИЯ</v>
          </cell>
          <cell r="D38" t="str">
            <v>обл.СОФИЯ-ГРАД</v>
          </cell>
          <cell r="E38" t="str">
            <v>общ.СТОЛИЧНА</v>
          </cell>
          <cell r="F38" t="str">
            <v>гр.СОФИЯ</v>
          </cell>
          <cell r="G38" t="str">
            <v>"ЕНЕРГОЕФЕКТ" ООД</v>
          </cell>
          <cell r="H38" t="str">
            <v>003ЕЕФ284</v>
          </cell>
          <cell r="I38">
            <v>42144</v>
          </cell>
          <cell r="J38" t="str">
            <v>1975</v>
          </cell>
          <cell r="K38">
            <v>1531</v>
          </cell>
          <cell r="L38">
            <v>1441</v>
          </cell>
          <cell r="M38">
            <v>136.5</v>
          </cell>
          <cell r="N38">
            <v>95.5</v>
          </cell>
          <cell r="O38">
            <v>163175</v>
          </cell>
          <cell r="P38">
            <v>196665</v>
          </cell>
          <cell r="Q38">
            <v>137680</v>
          </cell>
          <cell r="R38">
            <v>117292</v>
          </cell>
          <cell r="S38" t="str">
            <v>С</v>
          </cell>
          <cell r="T38" t="str">
            <v>B</v>
          </cell>
          <cell r="U38" t="str">
            <v>Изолация на външна стена , Изолация на покрив, Подмяна на дограма</v>
          </cell>
          <cell r="V38">
            <v>58978</v>
          </cell>
          <cell r="W38">
            <v>18.059999999999999</v>
          </cell>
          <cell r="X38">
            <v>6208</v>
          </cell>
          <cell r="Y38">
            <v>43997</v>
          </cell>
          <cell r="Z38">
            <v>7.0871000000000004</v>
          </cell>
          <cell r="AA38" t="str">
            <v>ОП РР „Енергийно обн. на бълг. домове"</v>
          </cell>
          <cell r="AB38">
            <v>29.98</v>
          </cell>
        </row>
        <row r="39">
          <cell r="A39">
            <v>176808220</v>
          </cell>
          <cell r="B39" t="str">
            <v>СДРУЖЕНИЕ НА СОБСТВЕНИЦИТЕ"ГР.СОФИЯ, РАЙОН ТРИАДИЦА, УЛ.ЦАР ПЕТЪР #2"</v>
          </cell>
          <cell r="C39" t="str">
            <v>МЖС-СОФИЯ, Р-Н "ТРИАДИЦА"</v>
          </cell>
          <cell r="D39" t="str">
            <v>обл.СОФИЯ-ГРАД</v>
          </cell>
          <cell r="E39" t="str">
            <v>общ.СТОЛИЧНА</v>
          </cell>
          <cell r="F39" t="str">
            <v>гр.СОФИЯ</v>
          </cell>
          <cell r="G39" t="str">
            <v>"ЕНЕРГОЕФЕКТ" ООД</v>
          </cell>
          <cell r="H39" t="str">
            <v>003ЕЕФ285</v>
          </cell>
          <cell r="I39">
            <v>42144</v>
          </cell>
          <cell r="J39" t="str">
            <v>1972</v>
          </cell>
          <cell r="K39">
            <v>1285.17</v>
          </cell>
          <cell r="L39">
            <v>1119</v>
          </cell>
          <cell r="M39">
            <v>192.4</v>
          </cell>
          <cell r="N39">
            <v>87</v>
          </cell>
          <cell r="O39">
            <v>142981</v>
          </cell>
          <cell r="P39">
            <v>215256</v>
          </cell>
          <cell r="Q39">
            <v>97394</v>
          </cell>
          <cell r="R39">
            <v>109421</v>
          </cell>
          <cell r="S39" t="str">
            <v>E</v>
          </cell>
          <cell r="T39" t="str">
            <v>B</v>
          </cell>
          <cell r="U39" t="str">
            <v>Изолация на външна стена , Изолация на под, Изолация на покрив, Подмяна на дограма</v>
          </cell>
          <cell r="V39">
            <v>117862</v>
          </cell>
          <cell r="W39">
            <v>39.159999999999997</v>
          </cell>
          <cell r="X39">
            <v>13079</v>
          </cell>
          <cell r="Y39">
            <v>105836</v>
          </cell>
          <cell r="Z39">
            <v>8.0920000000000005</v>
          </cell>
          <cell r="AA39" t="str">
            <v>ОП РР „Енергийно обн. на бълг. домове"</v>
          </cell>
          <cell r="AB39">
            <v>54.75</v>
          </cell>
        </row>
        <row r="40">
          <cell r="A40">
            <v>176740207</v>
          </cell>
          <cell r="B40" t="str">
            <v>СДРУЖЕНИЕ НА СОБСТВЕНИЦИТЕ "КРАКРА 12, ГР.СОФИЯ, ОБЩИНА СТОЛИЧНА, РАЙОН СРЕДЕЦ, УЛ.КРАКРА 12 "</v>
          </cell>
          <cell r="C40" t="str">
            <v>МНОГОФАМИЛНА ЖИЛ. СГРАДА, Р-Н СРЕДЕЦ</v>
          </cell>
          <cell r="D40" t="str">
            <v>обл.СОФИЯ-ГРАД</v>
          </cell>
          <cell r="E40" t="str">
            <v>общ.СТОЛИЧНА</v>
          </cell>
          <cell r="F40" t="str">
            <v>гр.СОФИЯ</v>
          </cell>
          <cell r="G40" t="str">
            <v>"ЕНЕРГОЕФЕКТ" ООД</v>
          </cell>
          <cell r="H40" t="str">
            <v>003ЕЕФ286</v>
          </cell>
          <cell r="I40">
            <v>42144</v>
          </cell>
          <cell r="J40" t="str">
            <v>1939</v>
          </cell>
          <cell r="K40">
            <v>2196</v>
          </cell>
          <cell r="L40">
            <v>1742</v>
          </cell>
          <cell r="M40">
            <v>45.9</v>
          </cell>
          <cell r="N40">
            <v>89.3</v>
          </cell>
          <cell r="O40">
            <v>206728</v>
          </cell>
          <cell r="P40">
            <v>254126</v>
          </cell>
          <cell r="Q40">
            <v>155560</v>
          </cell>
          <cell r="R40">
            <v>154166</v>
          </cell>
          <cell r="S40" t="str">
            <v>С</v>
          </cell>
          <cell r="T40" t="str">
            <v>B</v>
          </cell>
          <cell r="U40" t="str">
            <v>Изолация на външна стена , Изолация на под, Изолация на покрив, Подмяна на дограма</v>
          </cell>
          <cell r="V40">
            <v>98566</v>
          </cell>
          <cell r="W40">
            <v>32.35</v>
          </cell>
          <cell r="X40">
            <v>10845</v>
          </cell>
          <cell r="Y40">
            <v>88355</v>
          </cell>
          <cell r="Z40">
            <v>8.1470000000000002</v>
          </cell>
          <cell r="AA40" t="str">
            <v>ОП РР „Енергийно обн. на бълг. домове"</v>
          </cell>
          <cell r="AB40">
            <v>38.78</v>
          </cell>
        </row>
        <row r="41">
          <cell r="A41">
            <v>176533308</v>
          </cell>
          <cell r="B41" t="str">
            <v>СДРУЖЕНИЕ НА СОБСТВЕНИЦИТЕ "СВЕТОСЛАВ ТЕРТЕР" #20</v>
          </cell>
          <cell r="C41" t="str">
            <v>ЖИЛ СГРАДА  СОФИЯ</v>
          </cell>
          <cell r="D41" t="str">
            <v>обл.СОФИЯ-ГРАД</v>
          </cell>
          <cell r="E41" t="str">
            <v>общ.СТОЛИЧНА</v>
          </cell>
          <cell r="F41" t="str">
            <v>гр.СОФИЯ</v>
          </cell>
          <cell r="G41" t="str">
            <v>"ЕНЕРГОЕФЕКТ" ООД</v>
          </cell>
          <cell r="H41" t="str">
            <v>003ЕЕФ287</v>
          </cell>
          <cell r="I41">
            <v>42149</v>
          </cell>
          <cell r="J41" t="str">
            <v>1960</v>
          </cell>
          <cell r="K41">
            <v>829</v>
          </cell>
          <cell r="L41">
            <v>708</v>
          </cell>
          <cell r="M41">
            <v>195.5</v>
          </cell>
          <cell r="N41">
            <v>104</v>
          </cell>
          <cell r="O41">
            <v>93911</v>
          </cell>
          <cell r="P41">
            <v>138379</v>
          </cell>
          <cell r="Q41">
            <v>73700</v>
          </cell>
          <cell r="R41">
            <v>69644</v>
          </cell>
          <cell r="S41" t="str">
            <v>E</v>
          </cell>
          <cell r="T41" t="str">
            <v>B</v>
          </cell>
          <cell r="U41" t="str">
            <v>Други, Изолация на външна стена , Изолация на покрив, Мерки по сградни инсталации(тръбна мрежа), Подмяна на дограма</v>
          </cell>
          <cell r="V41">
            <v>64652</v>
          </cell>
          <cell r="W41">
            <v>20.170000000000002</v>
          </cell>
          <cell r="X41">
            <v>6881</v>
          </cell>
          <cell r="Y41">
            <v>47170</v>
          </cell>
          <cell r="Z41">
            <v>6.8551000000000002</v>
          </cell>
          <cell r="AA41" t="str">
            <v>ОП РР „Енергийно обн. на бълг. домове"</v>
          </cell>
          <cell r="AB41">
            <v>46.72</v>
          </cell>
        </row>
        <row r="42">
          <cell r="A42">
            <v>176809411</v>
          </cell>
          <cell r="B42" t="str">
            <v>СДРУЖЕНИЕ НА СОБСТВЕНИЦИТЕ "ГРАД СОФИЯ СТОЛИЧНА ОБЩИНА РАЙОН ЛОЗЕНЕЦ</v>
          </cell>
          <cell r="C42" t="str">
            <v>МНОГОФАМИЛНА ЖИЛ. СГР., Р-Н "ЛОЗЕНЕЦ"</v>
          </cell>
          <cell r="D42" t="str">
            <v>обл.СОФИЯ-ГРАД</v>
          </cell>
          <cell r="E42" t="str">
            <v>общ.СТОЛИЧНА</v>
          </cell>
          <cell r="F42" t="str">
            <v>гр.СОФИЯ</v>
          </cell>
          <cell r="G42" t="str">
            <v>"ЕНЕРГОЕФЕКТ" ООД</v>
          </cell>
          <cell r="H42" t="str">
            <v>003ЕЕФ288</v>
          </cell>
          <cell r="I42">
            <v>42149</v>
          </cell>
          <cell r="J42" t="str">
            <v>1961</v>
          </cell>
          <cell r="K42">
            <v>856</v>
          </cell>
          <cell r="L42">
            <v>627</v>
          </cell>
          <cell r="M42">
            <v>207.2</v>
          </cell>
          <cell r="N42">
            <v>135.80000000000001</v>
          </cell>
          <cell r="O42">
            <v>98301</v>
          </cell>
          <cell r="P42">
            <v>129895</v>
          </cell>
          <cell r="Q42">
            <v>85168</v>
          </cell>
          <cell r="R42">
            <v>71792</v>
          </cell>
          <cell r="S42" t="str">
            <v>E</v>
          </cell>
          <cell r="T42" t="str">
            <v>С</v>
          </cell>
          <cell r="U42" t="str">
            <v>Изолация на външна стена , Мерки по сградни инсталации(тръбна мрежа), Подмяна на дограма</v>
          </cell>
          <cell r="V42">
            <v>44727</v>
          </cell>
          <cell r="W42">
            <v>14.45</v>
          </cell>
          <cell r="X42">
            <v>4872</v>
          </cell>
          <cell r="Y42">
            <v>45783</v>
          </cell>
          <cell r="Z42">
            <v>9.3971</v>
          </cell>
          <cell r="AA42" t="str">
            <v>ОП РР „Енергийно обн. на бълг. домове"</v>
          </cell>
          <cell r="AB42">
            <v>34.43</v>
          </cell>
        </row>
        <row r="43">
          <cell r="A43">
            <v>176659591</v>
          </cell>
          <cell r="B43" t="str">
            <v>СДРУЖЕНИЕ НА СОБСТВЕНИЦИТЕ "ЧЕРКОВНА 64 ГР.СОФИЯ, РАЙОН ОБОРИЩЕ"</v>
          </cell>
          <cell r="C43" t="str">
            <v>МНОГОФАМИЛНА ЖИЛИЩНА СГРАДА-СОФИЯ</v>
          </cell>
          <cell r="D43" t="str">
            <v>обл.СОФИЯ-ГРАД</v>
          </cell>
          <cell r="E43" t="str">
            <v>общ.СТОЛИЧНА</v>
          </cell>
          <cell r="F43" t="str">
            <v>гр.СОФИЯ</v>
          </cell>
          <cell r="G43" t="str">
            <v>"ЕНЕРГОЕФЕКТ" ООД</v>
          </cell>
          <cell r="H43" t="str">
            <v>003ЕЕФ289</v>
          </cell>
          <cell r="I43">
            <v>42156</v>
          </cell>
          <cell r="J43" t="str">
            <v>1947</v>
          </cell>
          <cell r="K43">
            <v>1434</v>
          </cell>
          <cell r="L43">
            <v>1246</v>
          </cell>
          <cell r="M43">
            <v>162.19999999999999</v>
          </cell>
          <cell r="N43">
            <v>100.3</v>
          </cell>
          <cell r="O43">
            <v>170948</v>
          </cell>
          <cell r="P43">
            <v>202145</v>
          </cell>
          <cell r="Q43">
            <v>125008</v>
          </cell>
          <cell r="R43">
            <v>118129</v>
          </cell>
          <cell r="S43" t="str">
            <v>D</v>
          </cell>
          <cell r="T43" t="str">
            <v>B</v>
          </cell>
          <cell r="U43" t="str">
            <v>Изолация на външна стена , Изолация на покрив, Подмяна на дограма</v>
          </cell>
          <cell r="V43">
            <v>77137</v>
          </cell>
          <cell r="W43">
            <v>25.22</v>
          </cell>
          <cell r="X43">
            <v>8470</v>
          </cell>
          <cell r="Y43">
            <v>62858</v>
          </cell>
          <cell r="Z43">
            <v>7.4211999999999998</v>
          </cell>
          <cell r="AA43" t="str">
            <v>ОП РР „Енергийно обн. на бълг. домове"</v>
          </cell>
          <cell r="AB43">
            <v>38.15</v>
          </cell>
        </row>
        <row r="44">
          <cell r="A44">
            <v>176810820</v>
          </cell>
          <cell r="B44" t="str">
            <v>СДРУЖЕНИЕ НА СОБСТВЕНИЦИТЕ "ГР.СОФИЯ, РАЙОН СРЕДЕЦ, УЛ. АВИЦЕНА #44</v>
          </cell>
          <cell r="C44" t="str">
            <v>ЖИЛ. СГРАДА - СОФИЯ</v>
          </cell>
          <cell r="D44" t="str">
            <v>обл.СОФИЯ-ГРАД</v>
          </cell>
          <cell r="E44" t="str">
            <v>общ.СТОЛИЧНА</v>
          </cell>
          <cell r="F44" t="str">
            <v>гр.СОФИЯ</v>
          </cell>
          <cell r="G44" t="str">
            <v>"ЕНЕРГОЕФЕКТ" ООД</v>
          </cell>
          <cell r="H44" t="str">
            <v>003ЕЕФ290</v>
          </cell>
          <cell r="I44">
            <v>42156</v>
          </cell>
          <cell r="J44" t="str">
            <v>1954</v>
          </cell>
          <cell r="K44">
            <v>663</v>
          </cell>
          <cell r="L44">
            <v>564</v>
          </cell>
          <cell r="M44">
            <v>195.2</v>
          </cell>
          <cell r="N44">
            <v>84.3</v>
          </cell>
          <cell r="O44">
            <v>59982</v>
          </cell>
          <cell r="P44">
            <v>110082</v>
          </cell>
          <cell r="Q44">
            <v>47540</v>
          </cell>
          <cell r="R44">
            <v>37948</v>
          </cell>
          <cell r="S44" t="str">
            <v>E</v>
          </cell>
          <cell r="T44" t="str">
            <v>B</v>
          </cell>
          <cell r="U44" t="str">
            <v>Други, Изолация на външна стена , Изолация на покрив, Мерки по сградни инсталации(тръбна мрежа), Подмяна на дограма</v>
          </cell>
          <cell r="V44">
            <v>62534</v>
          </cell>
          <cell r="W44">
            <v>24.03</v>
          </cell>
          <cell r="X44">
            <v>7666</v>
          </cell>
          <cell r="Y44">
            <v>53528</v>
          </cell>
          <cell r="Z44">
            <v>6.9824999999999999</v>
          </cell>
          <cell r="AA44" t="str">
            <v>ОП РР „Енергийно обн. на бълг. домове"</v>
          </cell>
          <cell r="AB44">
            <v>56.8</v>
          </cell>
        </row>
        <row r="45">
          <cell r="A45">
            <v>176807606</v>
          </cell>
          <cell r="B45" t="str">
            <v>СДРУЖЕНИЕ НА СОБСТВЕНИЦИТЕ "ГР.СОФИЯ, П.К.1618, СТОЛ. ОБЩ., Р-Н КР. СЕЛО, УЛ. ИВАН ЙОНЧЕВ #5"</v>
          </cell>
          <cell r="C45" t="str">
            <v>ЖИЛ. СГРАДА-СОФИЯ, УЛ. "ИВАН ЙОНЧЕВ" 5</v>
          </cell>
          <cell r="D45" t="str">
            <v>обл.СОФИЯ-ГРАД</v>
          </cell>
          <cell r="E45" t="str">
            <v>общ.СТОЛИЧНА</v>
          </cell>
          <cell r="F45" t="str">
            <v>гр.СОФИЯ</v>
          </cell>
          <cell r="G45" t="str">
            <v>"ЕНЕРГОЕФЕКТ" ООД</v>
          </cell>
          <cell r="H45" t="str">
            <v>003ЕЕФ291</v>
          </cell>
          <cell r="I45">
            <v>42159</v>
          </cell>
          <cell r="J45" t="str">
            <v>1994</v>
          </cell>
          <cell r="K45">
            <v>2415</v>
          </cell>
          <cell r="L45">
            <v>2223</v>
          </cell>
          <cell r="M45">
            <v>150.80000000000001</v>
          </cell>
          <cell r="N45">
            <v>99.7</v>
          </cell>
          <cell r="O45">
            <v>278269</v>
          </cell>
          <cell r="P45">
            <v>335171</v>
          </cell>
          <cell r="Q45">
            <v>221594</v>
          </cell>
          <cell r="R45">
            <v>201183</v>
          </cell>
          <cell r="S45" t="str">
            <v>D</v>
          </cell>
          <cell r="T45" t="str">
            <v>B</v>
          </cell>
          <cell r="U45" t="str">
            <v>Изолация на външна стена , Изолация на под, Изолация на покрив, Мерки по осветление, Подмяна на дограма</v>
          </cell>
          <cell r="V45">
            <v>115092</v>
          </cell>
          <cell r="W45">
            <v>40.119999999999997</v>
          </cell>
          <cell r="X45">
            <v>13193</v>
          </cell>
          <cell r="Y45">
            <v>111445</v>
          </cell>
          <cell r="Z45">
            <v>8.4472000000000005</v>
          </cell>
          <cell r="AA45" t="str">
            <v>ОП РР „Енергийно обн. на бълг. домове"</v>
          </cell>
          <cell r="AB45">
            <v>34.33</v>
          </cell>
        </row>
        <row r="46">
          <cell r="A46">
            <v>176810777</v>
          </cell>
          <cell r="B46" t="str">
            <v>СДРУЖЕНИЕ НА СОБСТВЕНИЦИТЕ "ЯВОРОВ 26 - СОФИЯ - СРЕДЕЦ"</v>
          </cell>
          <cell r="C46" t="str">
            <v>ЖИЛ. СГРАД - СОФИЯ</v>
          </cell>
          <cell r="D46" t="str">
            <v>обл.СОФИЯ-ГРАД</v>
          </cell>
          <cell r="E46" t="str">
            <v>общ.СТОЛИЧНА</v>
          </cell>
          <cell r="F46" t="str">
            <v>гр.СОФИЯ</v>
          </cell>
          <cell r="G46" t="str">
            <v>"ЕНЕРГОЕФЕКТ" ООД</v>
          </cell>
          <cell r="H46" t="str">
            <v>003ЕЕФ292</v>
          </cell>
          <cell r="I46">
            <v>42163</v>
          </cell>
          <cell r="J46" t="str">
            <v>1960</v>
          </cell>
          <cell r="K46">
            <v>2336</v>
          </cell>
          <cell r="L46">
            <v>1876</v>
          </cell>
          <cell r="M46">
            <v>178.8</v>
          </cell>
          <cell r="N46">
            <v>114.6</v>
          </cell>
          <cell r="O46">
            <v>249401</v>
          </cell>
          <cell r="P46">
            <v>335490</v>
          </cell>
          <cell r="Q46">
            <v>215060</v>
          </cell>
          <cell r="R46">
            <v>185497</v>
          </cell>
          <cell r="S46" t="str">
            <v>D</v>
          </cell>
          <cell r="T46" t="str">
            <v>B</v>
          </cell>
          <cell r="U46" t="str">
            <v>Изолация на външна стена , Изолация на покрив, Подмяна на дограма</v>
          </cell>
          <cell r="V46">
            <v>120435</v>
          </cell>
          <cell r="W46">
            <v>36.51</v>
          </cell>
          <cell r="X46">
            <v>12579</v>
          </cell>
          <cell r="Y46">
            <v>102948</v>
          </cell>
          <cell r="Z46">
            <v>8.1841000000000008</v>
          </cell>
          <cell r="AA46" t="str">
            <v>ОП РР „Енергийно обн. на бълг. домове"</v>
          </cell>
          <cell r="AB46">
            <v>35.89</v>
          </cell>
        </row>
        <row r="47">
          <cell r="A47">
            <v>176808359</v>
          </cell>
          <cell r="B47" t="str">
            <v>СДРУЖЕНИЕ НА СОБСТВЕНИЦИТЕ "ГР.СОФИЯ РАЙОН ИЗГРЕВ Ж.К.ДИАНАБАД БЛ.27</v>
          </cell>
          <cell r="C47" t="str">
            <v>МЖС - СОФИЯ</v>
          </cell>
          <cell r="D47" t="str">
            <v>обл.СОФИЯ-ГРАД</v>
          </cell>
          <cell r="E47" t="str">
            <v>общ.СТОЛИЧНА</v>
          </cell>
          <cell r="F47" t="str">
            <v>гр.СОФИЯ</v>
          </cell>
          <cell r="G47" t="str">
            <v>"ЕНЕРГОЕФЕКТ" ООД</v>
          </cell>
          <cell r="H47" t="str">
            <v>003ЕЕФ293</v>
          </cell>
          <cell r="I47">
            <v>42170</v>
          </cell>
          <cell r="J47" t="str">
            <v>1975</v>
          </cell>
          <cell r="K47">
            <v>2203</v>
          </cell>
          <cell r="L47">
            <v>1987</v>
          </cell>
          <cell r="M47">
            <v>147</v>
          </cell>
          <cell r="N47">
            <v>106.7</v>
          </cell>
          <cell r="O47">
            <v>252116</v>
          </cell>
          <cell r="P47">
            <v>292036</v>
          </cell>
          <cell r="Q47">
            <v>212000</v>
          </cell>
          <cell r="R47">
            <v>169959</v>
          </cell>
          <cell r="S47" t="str">
            <v>D</v>
          </cell>
          <cell r="T47" t="str">
            <v>С</v>
          </cell>
          <cell r="U47" t="str">
            <v>Изолация на външна стена , Изолация на под, Изолация на покрив, Подмяна на дограма</v>
          </cell>
          <cell r="V47">
            <v>77797</v>
          </cell>
          <cell r="W47">
            <v>28.29</v>
          </cell>
          <cell r="X47">
            <v>9166</v>
          </cell>
          <cell r="Y47">
            <v>67234</v>
          </cell>
          <cell r="Z47">
            <v>7.3350999999999997</v>
          </cell>
          <cell r="AA47" t="str">
            <v>ОП РР „Енергийно обн. на бълг. домове"</v>
          </cell>
          <cell r="AB47">
            <v>26.63</v>
          </cell>
        </row>
        <row r="48">
          <cell r="A48">
            <v>176801560</v>
          </cell>
          <cell r="B48" t="str">
            <v>СДРУЖЕНИЕ НА СОБСТВЕНИЦИТЕ "УЛ.ХУБАВКА #5 ГР. СОФИЯ Р-Н СЛАТИНА Ж.К. ГЕО МИЛЕВ"</v>
          </cell>
          <cell r="C48" t="str">
            <v>МЖС-СОФИЯ, Р-Н "СЛАТИНА"</v>
          </cell>
          <cell r="D48" t="str">
            <v>обл.СОФИЯ-ГРАД</v>
          </cell>
          <cell r="E48" t="str">
            <v>общ.СТОЛИЧНА</v>
          </cell>
          <cell r="F48" t="str">
            <v>гр.СОФИЯ</v>
          </cell>
          <cell r="G48" t="str">
            <v>"ЕНЕРГОЕФЕКТ" ООД</v>
          </cell>
          <cell r="H48" t="str">
            <v>003ЕЕФ307</v>
          </cell>
          <cell r="I48">
            <v>42207</v>
          </cell>
          <cell r="J48" t="str">
            <v>1997</v>
          </cell>
          <cell r="K48">
            <v>1502</v>
          </cell>
          <cell r="L48">
            <v>1297</v>
          </cell>
          <cell r="M48">
            <v>87.8</v>
          </cell>
          <cell r="N48">
            <v>52.8</v>
          </cell>
          <cell r="O48">
            <v>78257</v>
          </cell>
          <cell r="P48">
            <v>113845</v>
          </cell>
          <cell r="Q48">
            <v>68538</v>
          </cell>
          <cell r="R48">
            <v>0</v>
          </cell>
          <cell r="S48" t="str">
            <v>D</v>
          </cell>
          <cell r="T48" t="str">
            <v>B</v>
          </cell>
          <cell r="U48" t="str">
            <v>Изолация на външна стена , Изолация на под, Изолация на покрив, Подмяна на дограма</v>
          </cell>
          <cell r="V48">
            <v>45306</v>
          </cell>
          <cell r="W48">
            <v>37.11</v>
          </cell>
          <cell r="X48">
            <v>9931</v>
          </cell>
          <cell r="Y48">
            <v>78368</v>
          </cell>
          <cell r="Z48">
            <v>7.8912000000000004</v>
          </cell>
          <cell r="AA48" t="str">
            <v>ОП РР „Енергийно обн. на бълг. домове"</v>
          </cell>
          <cell r="AB48">
            <v>39.79</v>
          </cell>
        </row>
        <row r="49">
          <cell r="A49">
            <v>176809991</v>
          </cell>
          <cell r="B49" t="str">
            <v>СДРУЖЕНИЕ НА СОБСТВЕНИЦИТЕ "ГР.СОФИЯ 1113, РАЙОН ИЗГРЕВ, Ж.К. ИЗТОК, УЛ. ТОДОР СТОЯНОВ #7"</v>
          </cell>
          <cell r="C49" t="str">
            <v>МЖС-СОФИЯ, Р-Н "ИЗГРЕВ"</v>
          </cell>
          <cell r="D49" t="str">
            <v>обл.СОФИЯ-ГРАД</v>
          </cell>
          <cell r="E49" t="str">
            <v>общ.СТОЛИЧНА</v>
          </cell>
          <cell r="F49" t="str">
            <v>гр.СОФИЯ</v>
          </cell>
          <cell r="G49" t="str">
            <v>"ЕНЕРГОЕФЕКТ" ООД</v>
          </cell>
          <cell r="H49" t="str">
            <v>003ЕЕФ308</v>
          </cell>
          <cell r="I49">
            <v>42214</v>
          </cell>
          <cell r="J49" t="str">
            <v>1988</v>
          </cell>
          <cell r="K49">
            <v>699</v>
          </cell>
          <cell r="L49">
            <v>586</v>
          </cell>
          <cell r="M49">
            <v>143.5</v>
          </cell>
          <cell r="N49">
            <v>74.209999999999994</v>
          </cell>
          <cell r="O49">
            <v>69875</v>
          </cell>
          <cell r="P49">
            <v>84092</v>
          </cell>
          <cell r="Q49">
            <v>43486</v>
          </cell>
          <cell r="R49">
            <v>51283</v>
          </cell>
          <cell r="S49" t="str">
            <v>С</v>
          </cell>
          <cell r="T49" t="str">
            <v>B</v>
          </cell>
          <cell r="U49" t="str">
            <v>Други, Изолация на външна стена , Изолация на под, Изолация на покрив, Подмяна на дограма</v>
          </cell>
          <cell r="V49">
            <v>40606</v>
          </cell>
          <cell r="W49">
            <v>13.37</v>
          </cell>
          <cell r="X49">
            <v>4478</v>
          </cell>
          <cell r="Y49">
            <v>36540</v>
          </cell>
          <cell r="Z49">
            <v>8.1598000000000006</v>
          </cell>
          <cell r="AA49" t="str">
            <v>ОП РР „Енергийно обн. на бълг. домове"</v>
          </cell>
          <cell r="AB49">
            <v>48.28</v>
          </cell>
        </row>
        <row r="50">
          <cell r="A50">
            <v>176809468</v>
          </cell>
          <cell r="B50" t="str">
            <v>СДРУЖЕНИЕ НА СОБСТВЕНИЦИТЕ "ЦАР СИМЕОН 49</v>
          </cell>
          <cell r="C50" t="str">
            <v>МЖС - СОФИЯ</v>
          </cell>
          <cell r="D50" t="str">
            <v>обл.СОФИЯ-ГРАД</v>
          </cell>
          <cell r="E50" t="str">
            <v>общ.СТОЛИЧНА</v>
          </cell>
          <cell r="F50" t="str">
            <v>гр.СОФИЯ</v>
          </cell>
          <cell r="G50" t="str">
            <v>"ЕНЕРГОЕФЕКТ" ООД</v>
          </cell>
          <cell r="H50" t="str">
            <v>003ЕЕФ309</v>
          </cell>
          <cell r="I50">
            <v>42222</v>
          </cell>
          <cell r="J50" t="str">
            <v>1928</v>
          </cell>
          <cell r="K50">
            <v>925</v>
          </cell>
          <cell r="L50">
            <v>915</v>
          </cell>
          <cell r="M50">
            <v>141</v>
          </cell>
          <cell r="N50">
            <v>64.5</v>
          </cell>
          <cell r="O50">
            <v>69934</v>
          </cell>
          <cell r="P50">
            <v>128975</v>
          </cell>
          <cell r="Q50">
            <v>58990</v>
          </cell>
          <cell r="R50">
            <v>0</v>
          </cell>
          <cell r="S50" t="str">
            <v>F</v>
          </cell>
          <cell r="T50" t="str">
            <v>B</v>
          </cell>
          <cell r="U50" t="str">
            <v>Изолация на външна стена , Изолация на под, Изолация на покрив, Подмяна на дограма</v>
          </cell>
          <cell r="V50">
            <v>69978.77</v>
          </cell>
          <cell r="W50">
            <v>46.252000000000002</v>
          </cell>
          <cell r="X50">
            <v>12783</v>
          </cell>
          <cell r="Y50">
            <v>72580.7</v>
          </cell>
          <cell r="Z50">
            <v>5.6779000000000002</v>
          </cell>
          <cell r="AA50" t="str">
            <v>ОП РР „Енергийно обн. на бълг. домове"</v>
          </cell>
          <cell r="AB50">
            <v>54.25</v>
          </cell>
        </row>
        <row r="51">
          <cell r="A51">
            <v>176809589</v>
          </cell>
          <cell r="B51" t="str">
            <v>СДРУЖЕНИЕ НА СОБСТВЕНИЦИТЕ "САН СТЕФАНО 15"</v>
          </cell>
          <cell r="C51" t="str">
            <v>МЖС-СОФИЯ, Р-Н ОБОРИЩЕ</v>
          </cell>
          <cell r="D51" t="str">
            <v>обл.СОФИЯ-ГРАД</v>
          </cell>
          <cell r="E51" t="str">
            <v>общ.СТОЛИЧНА</v>
          </cell>
          <cell r="F51" t="str">
            <v>гр.СОФИЯ</v>
          </cell>
          <cell r="G51" t="str">
            <v>"ЕНЕРГОЕФЕКТ" ООД</v>
          </cell>
          <cell r="H51" t="str">
            <v>003ЕЕФ310</v>
          </cell>
          <cell r="I51">
            <v>42228</v>
          </cell>
          <cell r="J51" t="str">
            <v>1941</v>
          </cell>
          <cell r="K51">
            <v>2569.52</v>
          </cell>
          <cell r="L51">
            <v>2467</v>
          </cell>
          <cell r="M51">
            <v>166.1</v>
          </cell>
          <cell r="N51">
            <v>74.209999999999994</v>
          </cell>
          <cell r="O51">
            <v>322408</v>
          </cell>
          <cell r="P51">
            <v>409741</v>
          </cell>
          <cell r="Q51">
            <v>43486</v>
          </cell>
          <cell r="R51">
            <v>192916</v>
          </cell>
          <cell r="S51" t="str">
            <v>E</v>
          </cell>
          <cell r="T51" t="str">
            <v>С</v>
          </cell>
          <cell r="U51" t="str">
            <v>Други, Изолация на външна стена , Изолация на под, Изолация на покрив, Мерки по сградни инсталации(тръбна мрежа), Подмяна на дограма</v>
          </cell>
          <cell r="V51">
            <v>160641</v>
          </cell>
          <cell r="W51">
            <v>54.63</v>
          </cell>
          <cell r="X51">
            <v>18107</v>
          </cell>
          <cell r="Y51">
            <v>104075</v>
          </cell>
          <cell r="Z51">
            <v>5.7477</v>
          </cell>
          <cell r="AA51" t="str">
            <v>ОП РР „Енергийно обн. на бълг. домове"</v>
          </cell>
          <cell r="AB51">
            <v>39.200000000000003</v>
          </cell>
        </row>
        <row r="52">
          <cell r="A52">
            <v>176821260</v>
          </cell>
          <cell r="B52" t="str">
            <v>СДРУЖЕНИЕ НА СОБСТВЕНИЦИТЕ "гр.Крумовград, общ. Крумовград, ж.к. Дружба, бл. 1"</v>
          </cell>
          <cell r="C52" t="str">
            <v>МЖС-КРУМОВГРАД, "ДРУЖБА"</v>
          </cell>
          <cell r="D52" t="str">
            <v>обл.КЪРДЖАЛИ</v>
          </cell>
          <cell r="E52" t="str">
            <v>общ.КРУМОВГРАД</v>
          </cell>
          <cell r="F52" t="str">
            <v>гр.КРУМОВГРАД</v>
          </cell>
          <cell r="G52" t="str">
            <v>"ЕНЕРГОЕФЕКТ" ООД</v>
          </cell>
          <cell r="H52" t="str">
            <v>003ЕЕФ312</v>
          </cell>
          <cell r="I52">
            <v>42284</v>
          </cell>
          <cell r="J52" t="str">
            <v>1983</v>
          </cell>
          <cell r="K52">
            <v>5890.23</v>
          </cell>
          <cell r="L52">
            <v>4698</v>
          </cell>
          <cell r="M52">
            <v>239.6</v>
          </cell>
          <cell r="N52">
            <v>117.9</v>
          </cell>
          <cell r="O52">
            <v>889026</v>
          </cell>
          <cell r="P52">
            <v>1125875</v>
          </cell>
          <cell r="Q52">
            <v>553793</v>
          </cell>
          <cell r="R52">
            <v>0</v>
          </cell>
          <cell r="S52" t="str">
            <v>E</v>
          </cell>
          <cell r="T52" t="str">
            <v>С</v>
          </cell>
          <cell r="U52" t="str">
            <v>Изолация на външна стена , Изолация на под, Изолация на покрив, Подмяна на дограма</v>
          </cell>
          <cell r="V52">
            <v>572082</v>
          </cell>
          <cell r="W52">
            <v>36.57</v>
          </cell>
          <cell r="X52">
            <v>25490</v>
          </cell>
          <cell r="Y52">
            <v>323665</v>
          </cell>
          <cell r="Z52">
            <v>12.697699999999999</v>
          </cell>
          <cell r="AA52" t="str">
            <v>„НП за ЕЕ на МЖС"</v>
          </cell>
          <cell r="AB52">
            <v>50.81</v>
          </cell>
        </row>
        <row r="53">
          <cell r="A53">
            <v>176820557</v>
          </cell>
          <cell r="B53" t="str">
            <v>СДРУЖЕНИЕ СОБСТВЕНИЦИТЕ "гр. Крумовград, ж.к. Запад, бл.3, вх. А, Б, В и Г"</v>
          </cell>
          <cell r="C53" t="str">
            <v>МЖС-КРУМОВГРАД, "ЗАПАД"</v>
          </cell>
          <cell r="D53" t="str">
            <v>обл.КЪРДЖАЛИ</v>
          </cell>
          <cell r="E53" t="str">
            <v>общ.КРУМОВГРАД</v>
          </cell>
          <cell r="F53" t="str">
            <v>гр.КРУМОВГРАД</v>
          </cell>
          <cell r="G53" t="str">
            <v>"ЕНЕРГОЕФЕКТ" ООД</v>
          </cell>
          <cell r="H53" t="str">
            <v>003ЕЕФ313</v>
          </cell>
          <cell r="I53">
            <v>42284</v>
          </cell>
          <cell r="J53" t="str">
            <v>1986</v>
          </cell>
          <cell r="K53">
            <v>5342.82</v>
          </cell>
          <cell r="L53">
            <v>4323</v>
          </cell>
          <cell r="M53">
            <v>292.10000000000002</v>
          </cell>
          <cell r="N53">
            <v>129.6</v>
          </cell>
          <cell r="O53">
            <v>1200647</v>
          </cell>
          <cell r="P53">
            <v>1262867</v>
          </cell>
          <cell r="Q53">
            <v>560470</v>
          </cell>
          <cell r="R53">
            <v>0</v>
          </cell>
          <cell r="S53" t="str">
            <v>F</v>
          </cell>
          <cell r="T53" t="str">
            <v>С</v>
          </cell>
          <cell r="U53" t="str">
            <v>Изолация на външна стена , Изолация на под, Изолация на покрив, Подмяна на дограма</v>
          </cell>
          <cell r="V53">
            <v>702398</v>
          </cell>
          <cell r="W53">
            <v>34.57</v>
          </cell>
          <cell r="X53">
            <v>29342</v>
          </cell>
          <cell r="Y53">
            <v>302782</v>
          </cell>
          <cell r="Z53">
            <v>10.319000000000001</v>
          </cell>
          <cell r="AA53" t="str">
            <v>„НП за ЕЕ на МЖС"</v>
          </cell>
          <cell r="AB53">
            <v>55.61</v>
          </cell>
        </row>
        <row r="54">
          <cell r="A54">
            <v>176819900</v>
          </cell>
          <cell r="B54" t="str">
            <v xml:space="preserve">СДРУЖЕНИЕ НА СОБСТВЕНИЦИТЕ "СС Единство-гр. Крумовград, общ. Крумовград, кв. Запад, бл.4, вх. А, Б, </v>
          </cell>
          <cell r="C54" t="str">
            <v>МЖС-КРУМОВГРАД, "ЗАПАД", БЛ. 4</v>
          </cell>
          <cell r="D54" t="str">
            <v>обл.КЪРДЖАЛИ</v>
          </cell>
          <cell r="E54" t="str">
            <v>общ.КРУМОВГРАД</v>
          </cell>
          <cell r="F54" t="str">
            <v>гр.КРУМОВГРАД</v>
          </cell>
          <cell r="G54" t="str">
            <v>"ЕНЕРГОЕФЕКТ" ООД</v>
          </cell>
          <cell r="H54" t="str">
            <v>003ЕЕФ314</v>
          </cell>
          <cell r="I54">
            <v>42284</v>
          </cell>
          <cell r="J54" t="str">
            <v>1985</v>
          </cell>
          <cell r="K54">
            <v>4890.16</v>
          </cell>
          <cell r="L54">
            <v>4269</v>
          </cell>
          <cell r="M54">
            <v>273.7</v>
          </cell>
          <cell r="N54">
            <v>122.4</v>
          </cell>
          <cell r="O54">
            <v>1106132</v>
          </cell>
          <cell r="P54">
            <v>1168457</v>
          </cell>
          <cell r="Q54">
            <v>522503</v>
          </cell>
          <cell r="R54">
            <v>0</v>
          </cell>
          <cell r="S54" t="str">
            <v>F</v>
          </cell>
          <cell r="T54" t="str">
            <v>С</v>
          </cell>
          <cell r="U54" t="str">
            <v>Изолация на външна стена , Изолация на под, Изолация на покрив, Подмяна на дограма</v>
          </cell>
          <cell r="V54">
            <v>645954</v>
          </cell>
          <cell r="W54">
            <v>33.79</v>
          </cell>
          <cell r="X54">
            <v>27363</v>
          </cell>
          <cell r="Y54">
            <v>310950</v>
          </cell>
          <cell r="Z54">
            <v>11.363799999999999</v>
          </cell>
          <cell r="AA54" t="str">
            <v>„НП за ЕЕ на МЖС"</v>
          </cell>
          <cell r="AB54">
            <v>55.28</v>
          </cell>
        </row>
        <row r="55">
          <cell r="A55">
            <v>176830590</v>
          </cell>
          <cell r="B55" t="str">
            <v>СДРУЖЕНИЕ НА СОБСТВЕНИЦИТЕ "Блок 6-АБВГ, гр. Крумовград, кв. Запад"</v>
          </cell>
          <cell r="C55" t="str">
            <v>МЖС-КРУМОВГРАД, "ЗАПАД", БЛ. 6</v>
          </cell>
          <cell r="D55" t="str">
            <v>обл.КЪРДЖАЛИ</v>
          </cell>
          <cell r="E55" t="str">
            <v>общ.КРУМОВГРАД</v>
          </cell>
          <cell r="F55" t="str">
            <v>гр.КРУМОВГРАД</v>
          </cell>
          <cell r="G55" t="str">
            <v>"ЕНЕРГОЕФЕКТ" ООД</v>
          </cell>
          <cell r="H55" t="str">
            <v>003ЕЕФ315</v>
          </cell>
          <cell r="I55">
            <v>42284</v>
          </cell>
          <cell r="J55" t="str">
            <v>1986</v>
          </cell>
          <cell r="K55">
            <v>4697.33</v>
          </cell>
          <cell r="L55">
            <v>4138</v>
          </cell>
          <cell r="M55">
            <v>268.10000000000002</v>
          </cell>
          <cell r="N55">
            <v>120.1</v>
          </cell>
          <cell r="O55">
            <v>1050062</v>
          </cell>
          <cell r="P55">
            <v>1109506</v>
          </cell>
          <cell r="Q55">
            <v>497030</v>
          </cell>
          <cell r="R55">
            <v>0</v>
          </cell>
          <cell r="S55" t="str">
            <v>E</v>
          </cell>
          <cell r="T55" t="str">
            <v>С</v>
          </cell>
          <cell r="U55" t="str">
            <v>Изолация на външна стена , Изолация на под, Изолация на покрив, Подмяна на дограма</v>
          </cell>
          <cell r="V55">
            <v>612476</v>
          </cell>
          <cell r="W55">
            <v>31.08</v>
          </cell>
          <cell r="X55">
            <v>25764</v>
          </cell>
          <cell r="Y55">
            <v>322989</v>
          </cell>
          <cell r="Z55">
            <v>12.5364</v>
          </cell>
          <cell r="AA55" t="str">
            <v>„НП за ЕЕ на МЖС"</v>
          </cell>
          <cell r="AB55">
            <v>55.2</v>
          </cell>
        </row>
        <row r="56">
          <cell r="A56">
            <v>176820518</v>
          </cell>
          <cell r="B56" t="str">
            <v>СДРУЖЕНИЕ НА СОБСТВЕНИЦИТЕ "Надежда, гр. Крумовград, общ. Крумовград, кв. Запад, бл.8"</v>
          </cell>
          <cell r="C56" t="str">
            <v>МЖС-КРУМОВГРАД, "ЗАПАД" БЛ. 8</v>
          </cell>
          <cell r="D56" t="str">
            <v>обл.КЪРДЖАЛИ</v>
          </cell>
          <cell r="E56" t="str">
            <v>общ.КРУМОВГРАД</v>
          </cell>
          <cell r="F56" t="str">
            <v>гр.КРУМОВГРАД</v>
          </cell>
          <cell r="G56" t="str">
            <v>"ЕНЕРГОЕФЕКТ" ООД</v>
          </cell>
          <cell r="H56" t="str">
            <v>003ЕЕФ316</v>
          </cell>
          <cell r="I56">
            <v>42284</v>
          </cell>
          <cell r="J56" t="str">
            <v>1991</v>
          </cell>
          <cell r="K56">
            <v>3649.55</v>
          </cell>
          <cell r="L56">
            <v>3161</v>
          </cell>
          <cell r="M56">
            <v>247.8</v>
          </cell>
          <cell r="N56">
            <v>108.3</v>
          </cell>
          <cell r="O56">
            <v>742489</v>
          </cell>
          <cell r="P56">
            <v>783170</v>
          </cell>
          <cell r="Q56">
            <v>342392</v>
          </cell>
          <cell r="R56">
            <v>0</v>
          </cell>
          <cell r="S56" t="str">
            <v>E</v>
          </cell>
          <cell r="T56" t="str">
            <v>С</v>
          </cell>
          <cell r="U56" t="str">
            <v>Изолация на външна стена , Изолация на под, Изолация на покрив, Подмяна на дограма</v>
          </cell>
          <cell r="V56">
            <v>440779</v>
          </cell>
          <cell r="W56">
            <v>25.8</v>
          </cell>
          <cell r="X56">
            <v>19189</v>
          </cell>
          <cell r="Y56">
            <v>257048</v>
          </cell>
          <cell r="Z56">
            <v>13.3955</v>
          </cell>
          <cell r="AA56" t="str">
            <v>„НП за ЕЕ на МЖС"</v>
          </cell>
          <cell r="AB56">
            <v>56.28</v>
          </cell>
        </row>
        <row r="57">
          <cell r="A57">
            <v>176851798</v>
          </cell>
          <cell r="B57" t="str">
            <v>СДРУЖЕНИЕ НА СОБСТВЕНИЦИТЕ "МЛАДОСТ-гр. Крумовград, ул. Ал. Стамболийски #1"</v>
          </cell>
          <cell r="C57" t="str">
            <v>МЖС-КРУМОВГРАД, БЛ. "МЛАДОСТ"</v>
          </cell>
          <cell r="D57" t="str">
            <v>обл.КЪРДЖАЛИ</v>
          </cell>
          <cell r="E57" t="str">
            <v>общ.КРУМОВГРАД</v>
          </cell>
          <cell r="F57" t="str">
            <v>гр.КРУМОВГРАД</v>
          </cell>
          <cell r="G57" t="str">
            <v>"ЕНЕРГОЕФЕКТ" ООД</v>
          </cell>
          <cell r="H57" t="str">
            <v>003ЕЕФ323</v>
          </cell>
          <cell r="I57">
            <v>42436</v>
          </cell>
          <cell r="J57" t="str">
            <v>1978</v>
          </cell>
          <cell r="K57">
            <v>4023.83</v>
          </cell>
          <cell r="L57">
            <v>3330</v>
          </cell>
          <cell r="M57">
            <v>246</v>
          </cell>
          <cell r="N57">
            <v>119.1</v>
          </cell>
          <cell r="O57">
            <v>730829</v>
          </cell>
          <cell r="P57">
            <v>819545</v>
          </cell>
          <cell r="Q57">
            <v>396704</v>
          </cell>
          <cell r="R57">
            <v>0</v>
          </cell>
          <cell r="S57" t="str">
            <v>E</v>
          </cell>
          <cell r="T57" t="str">
            <v>С</v>
          </cell>
          <cell r="U57" t="str">
            <v>Изолация на външна стена , Изолация на под, Изолация на покрив, Подмяна на дограма</v>
          </cell>
          <cell r="V57">
            <v>422371</v>
          </cell>
          <cell r="W57">
            <v>31.59</v>
          </cell>
          <cell r="X57">
            <v>19687</v>
          </cell>
          <cell r="Y57">
            <v>280628</v>
          </cell>
          <cell r="Z57">
            <v>14.2544</v>
          </cell>
          <cell r="AA57" t="str">
            <v>„НП за ЕЕ на МЖС"</v>
          </cell>
          <cell r="AB57">
            <v>51.53</v>
          </cell>
        </row>
        <row r="58">
          <cell r="A58">
            <v>176821189</v>
          </cell>
          <cell r="B58" t="str">
            <v>Сдружение на собствениците , бл. 1 от ж.к. "Запад", гр. Крумовград</v>
          </cell>
          <cell r="C58" t="str">
            <v>МЖС</v>
          </cell>
          <cell r="D58" t="str">
            <v>обл.КЪРДЖАЛИ</v>
          </cell>
          <cell r="E58" t="str">
            <v>общ.КРУМОВГРАД</v>
          </cell>
          <cell r="F58" t="str">
            <v>гр.КРУМОВГРАД</v>
          </cell>
          <cell r="G58" t="str">
            <v>"ЕНЕРГОЕФЕКТ" ООД</v>
          </cell>
          <cell r="H58" t="str">
            <v>003ЕЕФ324</v>
          </cell>
          <cell r="I58">
            <v>42436</v>
          </cell>
          <cell r="J58" t="str">
            <v>1984</v>
          </cell>
          <cell r="K58">
            <v>5064.93</v>
          </cell>
          <cell r="L58">
            <v>4194</v>
          </cell>
          <cell r="M58">
            <v>261</v>
          </cell>
          <cell r="N58">
            <v>120.3</v>
          </cell>
          <cell r="O58">
            <v>768533</v>
          </cell>
          <cell r="P58">
            <v>1094978</v>
          </cell>
          <cell r="Q58">
            <v>504360</v>
          </cell>
          <cell r="R58">
            <v>0</v>
          </cell>
          <cell r="S58" t="str">
            <v>E</v>
          </cell>
          <cell r="T58" t="str">
            <v>С</v>
          </cell>
          <cell r="U58" t="str">
            <v>Изолация на външна стена , Изолация на под, Изолация на покрив, Подмяна на дограма</v>
          </cell>
          <cell r="V58">
            <v>590616</v>
          </cell>
          <cell r="W58">
            <v>39.61</v>
          </cell>
          <cell r="X58">
            <v>26664</v>
          </cell>
          <cell r="Y58">
            <v>286526</v>
          </cell>
          <cell r="Z58">
            <v>10.745699999999999</v>
          </cell>
          <cell r="AA58" t="str">
            <v>„НП за ЕЕ на МЖС"</v>
          </cell>
          <cell r="AB58">
            <v>53.93</v>
          </cell>
        </row>
        <row r="59">
          <cell r="A59">
            <v>176851296</v>
          </cell>
          <cell r="B59" t="str">
            <v>Сдружение на собствениците "гр. Кърджали, кв. Възрожденци, бл. #8, вх. А"</v>
          </cell>
          <cell r="C59" t="str">
            <v>МЖС-КЪРДЖАЛИ, "ВЪЗРОЖДЕНЦИ", БЛ. 8</v>
          </cell>
          <cell r="D59" t="str">
            <v>обл.КЪРДЖАЛИ</v>
          </cell>
          <cell r="E59" t="str">
            <v>общ.КЪРДЖАЛИ</v>
          </cell>
          <cell r="F59" t="str">
            <v>гр.КЪРДЖАЛИ</v>
          </cell>
          <cell r="G59" t="str">
            <v>"ЕНЕРГОЕФЕКТ" ООД</v>
          </cell>
          <cell r="H59" t="str">
            <v>003ЕЕФ325</v>
          </cell>
          <cell r="I59">
            <v>42473</v>
          </cell>
          <cell r="J59" t="str">
            <v>1979</v>
          </cell>
          <cell r="K59">
            <v>5475.68</v>
          </cell>
          <cell r="L59">
            <v>4281</v>
          </cell>
          <cell r="M59">
            <v>195.2</v>
          </cell>
          <cell r="N59">
            <v>91.9</v>
          </cell>
          <cell r="O59">
            <v>336099</v>
          </cell>
          <cell r="P59">
            <v>835777</v>
          </cell>
          <cell r="Q59">
            <v>393391</v>
          </cell>
          <cell r="R59">
            <v>0</v>
          </cell>
          <cell r="S59" t="str">
            <v>E</v>
          </cell>
          <cell r="T59" t="str">
            <v>С</v>
          </cell>
          <cell r="U59" t="str">
            <v>Изолация на външна стена , Изолация на под, Изолация на покрив, Подмяна на дограма</v>
          </cell>
          <cell r="V59">
            <v>442386</v>
          </cell>
          <cell r="W59">
            <v>82.97</v>
          </cell>
          <cell r="X59">
            <v>29215</v>
          </cell>
          <cell r="Y59">
            <v>231061</v>
          </cell>
          <cell r="Z59">
            <v>7.9089</v>
          </cell>
          <cell r="AA59" t="str">
            <v>„НП за ЕЕ на МЖС"</v>
          </cell>
          <cell r="AB59">
            <v>52.93</v>
          </cell>
        </row>
        <row r="60">
          <cell r="A60">
            <v>176844704</v>
          </cell>
          <cell r="B60" t="str">
            <v>Сдружение на собствениците "кв. Възрожденци бл.9", гр. Кърджали</v>
          </cell>
          <cell r="C60" t="str">
            <v>МЖС-КЪРДЖАЛИ, "ВЪЗРОЖДЕНЦИ", БЛ. 9</v>
          </cell>
          <cell r="D60" t="str">
            <v>обл.КЪРДЖАЛИ</v>
          </cell>
          <cell r="E60" t="str">
            <v>общ.КЪРДЖАЛИ</v>
          </cell>
          <cell r="F60" t="str">
            <v>гр.КЪРДЖАЛИ</v>
          </cell>
          <cell r="G60" t="str">
            <v>"ЕНЕРГОЕФЕКТ" ООД</v>
          </cell>
          <cell r="H60" t="str">
            <v>003ЕЕФ326</v>
          </cell>
          <cell r="I60">
            <v>42473</v>
          </cell>
          <cell r="J60" t="str">
            <v>1979</v>
          </cell>
          <cell r="K60">
            <v>5463.1</v>
          </cell>
          <cell r="L60">
            <v>4204</v>
          </cell>
          <cell r="M60">
            <v>194.8</v>
          </cell>
          <cell r="N60">
            <v>94.1</v>
          </cell>
          <cell r="O60">
            <v>395908</v>
          </cell>
          <cell r="P60">
            <v>819078</v>
          </cell>
          <cell r="Q60">
            <v>395437</v>
          </cell>
          <cell r="R60">
            <v>0</v>
          </cell>
          <cell r="S60" t="str">
            <v>F</v>
          </cell>
          <cell r="T60" t="str">
            <v>С</v>
          </cell>
          <cell r="U60" t="str">
            <v>Изолация на външна стена , Изолация на под, Изолация на покрив, Подмяна на дограма</v>
          </cell>
          <cell r="V60">
            <v>423642</v>
          </cell>
          <cell r="W60">
            <v>119.03</v>
          </cell>
          <cell r="X60">
            <v>33293</v>
          </cell>
          <cell r="Y60">
            <v>235000</v>
          </cell>
          <cell r="Z60">
            <v>7.0585000000000004</v>
          </cell>
          <cell r="AA60" t="str">
            <v>„НП за ЕЕ на МЖС"</v>
          </cell>
          <cell r="AB60">
            <v>51.72</v>
          </cell>
        </row>
        <row r="61">
          <cell r="A61">
            <v>176829570</v>
          </cell>
          <cell r="B61" t="str">
            <v>СДРУЖЕНИЕ НА СОБСТВЕНИЦИТЕ "гр.Харманли, община Харманли, ж.к."Тракия" бл.N 7"</v>
          </cell>
          <cell r="C61" t="str">
            <v>МЖС-ХАРМАНЛИ, "ТРАКИЯ", БЛ. 7</v>
          </cell>
          <cell r="D61" t="str">
            <v>обл.ХАСКОВО</v>
          </cell>
          <cell r="E61" t="str">
            <v>общ.ХАРМАНЛИ</v>
          </cell>
          <cell r="F61" t="str">
            <v>гр.ХАРМАНЛИ</v>
          </cell>
          <cell r="G61" t="str">
            <v>"ЕНЕРГОЕФЕКТ" ООД</v>
          </cell>
          <cell r="H61" t="str">
            <v>003ЕЕФ327</v>
          </cell>
          <cell r="I61">
            <v>42473</v>
          </cell>
          <cell r="J61" t="str">
            <v>1978, 1977, 1980</v>
          </cell>
          <cell r="K61">
            <v>9228.42</v>
          </cell>
          <cell r="L61">
            <v>7848</v>
          </cell>
          <cell r="M61">
            <v>194.6</v>
          </cell>
          <cell r="N61">
            <v>88.4</v>
          </cell>
          <cell r="O61">
            <v>785077</v>
          </cell>
          <cell r="P61">
            <v>1527389</v>
          </cell>
          <cell r="Q61">
            <v>694029</v>
          </cell>
          <cell r="R61">
            <v>0</v>
          </cell>
          <cell r="S61" t="str">
            <v>E</v>
          </cell>
          <cell r="T61" t="str">
            <v>С</v>
          </cell>
          <cell r="U61" t="str">
            <v>Изолация на външна стена , Изолация на под, Изолация на покрив, Подмяна на дограма</v>
          </cell>
          <cell r="V61">
            <v>833359</v>
          </cell>
          <cell r="W61">
            <v>189.24</v>
          </cell>
          <cell r="X61">
            <v>60359</v>
          </cell>
          <cell r="Y61">
            <v>645264</v>
          </cell>
          <cell r="Z61">
            <v>10.6904</v>
          </cell>
          <cell r="AA61" t="str">
            <v>„НП за ЕЕ на МЖС"</v>
          </cell>
          <cell r="AB61">
            <v>54.56</v>
          </cell>
        </row>
        <row r="62">
          <cell r="A62">
            <v>176818505</v>
          </cell>
          <cell r="B62" t="str">
            <v>СДРУЖЕНИЕ НА СОБСТВЕНИЦИТЕ "Букет гр.Харманли, ж.к.Тракия бл.11 и 13"</v>
          </cell>
          <cell r="C62" t="str">
            <v>МЖС-ХАРМАНЛИ, "ТРАКИЯ", БЛ. 11-13</v>
          </cell>
          <cell r="D62" t="str">
            <v>обл.ХАСКОВО</v>
          </cell>
          <cell r="E62" t="str">
            <v>общ.ХАРМАНЛИ</v>
          </cell>
          <cell r="F62" t="str">
            <v>гр.ХАРМАНЛИ</v>
          </cell>
          <cell r="G62" t="str">
            <v>"ЕНЕРГОЕФЕКТ" ООД</v>
          </cell>
          <cell r="H62" t="str">
            <v>003ЕЕФ328</v>
          </cell>
          <cell r="I62">
            <v>42473</v>
          </cell>
          <cell r="J62" t="str">
            <v>1978</v>
          </cell>
          <cell r="K62">
            <v>5409.88</v>
          </cell>
          <cell r="L62">
            <v>4240</v>
          </cell>
          <cell r="M62">
            <v>200.9</v>
          </cell>
          <cell r="N62">
            <v>90.3</v>
          </cell>
          <cell r="O62">
            <v>604670</v>
          </cell>
          <cell r="P62">
            <v>851636</v>
          </cell>
          <cell r="Q62">
            <v>382900</v>
          </cell>
          <cell r="R62">
            <v>0</v>
          </cell>
          <cell r="S62" t="str">
            <v>E</v>
          </cell>
          <cell r="T62" t="str">
            <v>С</v>
          </cell>
          <cell r="U62" t="str">
            <v>Изолация на външна стена , Изолация на под, Изолация на покрив, Подмяна на дограма</v>
          </cell>
          <cell r="V62">
            <v>468708.51</v>
          </cell>
          <cell r="W62">
            <v>78.198999999999998</v>
          </cell>
          <cell r="X62">
            <v>27341.5602</v>
          </cell>
          <cell r="Y62">
            <v>355252.011</v>
          </cell>
          <cell r="Z62">
            <v>12.9931</v>
          </cell>
          <cell r="AA62" t="str">
            <v>„НП за ЕЕ на МЖС"</v>
          </cell>
          <cell r="AB62">
            <v>55.03</v>
          </cell>
        </row>
        <row r="63">
          <cell r="A63">
            <v>176847547</v>
          </cell>
          <cell r="B63" t="str">
            <v>СДРУЖЕНИЕ НА СОБСТВЕНИЦИТЕ "Харманли, бул.България N 48 и бул.България N 50</v>
          </cell>
          <cell r="C63" t="str">
            <v>МЖС</v>
          </cell>
          <cell r="D63" t="str">
            <v>обл.ХАСКОВО</v>
          </cell>
          <cell r="E63" t="str">
            <v>общ.ХАРМАНЛИ</v>
          </cell>
          <cell r="F63" t="str">
            <v>гр.ХАРМАНЛИ</v>
          </cell>
          <cell r="G63" t="str">
            <v>"ЕНЕРГОЕФЕКТ" ООД</v>
          </cell>
          <cell r="H63" t="str">
            <v>003ЕЕФ329</v>
          </cell>
          <cell r="I63">
            <v>42485</v>
          </cell>
          <cell r="J63" t="str">
            <v>1980</v>
          </cell>
          <cell r="K63">
            <v>5079</v>
          </cell>
          <cell r="L63">
            <v>3956</v>
          </cell>
          <cell r="M63">
            <v>161.9</v>
          </cell>
          <cell r="N63">
            <v>81.400000000000006</v>
          </cell>
          <cell r="O63">
            <v>302028</v>
          </cell>
          <cell r="P63">
            <v>640411</v>
          </cell>
          <cell r="Q63">
            <v>322000</v>
          </cell>
          <cell r="R63">
            <v>0</v>
          </cell>
          <cell r="S63" t="str">
            <v>E</v>
          </cell>
          <cell r="T63" t="str">
            <v>С</v>
          </cell>
          <cell r="U63" t="str">
            <v>Изолация на външна стена , Изолация на под, Изолация на покрив, Подмяна на дограма</v>
          </cell>
          <cell r="V63">
            <v>318341</v>
          </cell>
          <cell r="W63">
            <v>84.77</v>
          </cell>
          <cell r="X63">
            <v>26357</v>
          </cell>
          <cell r="Y63">
            <v>308683</v>
          </cell>
          <cell r="Z63">
            <v>11.711600000000001</v>
          </cell>
          <cell r="AA63" t="str">
            <v>„НП за ЕЕ на МЖС"</v>
          </cell>
          <cell r="AB63">
            <v>49.7</v>
          </cell>
        </row>
        <row r="64">
          <cell r="A64" t="str">
            <v>176872956, 176920721</v>
          </cell>
          <cell r="B64" t="str">
            <v xml:space="preserve">СДРУЖЕНИЕ НА СОБСТВЕНИЦИТЕ "Зора 1" гр.Харманли,община Харманли, бул.България #51,бл.16-3, вх.А, Б, </v>
          </cell>
          <cell r="C64" t="str">
            <v>МЖС-ХАРМАНЛИ, "БЪЛГАРИЯ", БЛ. 16-3</v>
          </cell>
          <cell r="D64" t="str">
            <v>обл.ХАСКОВО</v>
          </cell>
          <cell r="E64" t="str">
            <v>общ.ХАРМАНЛИ</v>
          </cell>
          <cell r="F64" t="str">
            <v>гр.ХАРМАНЛИ</v>
          </cell>
          <cell r="G64" t="str">
            <v>"ЕНЕРГОЕФЕКТ" ООД</v>
          </cell>
          <cell r="H64" t="str">
            <v>003ЕЕФ330</v>
          </cell>
          <cell r="I64">
            <v>42485</v>
          </cell>
          <cell r="J64" t="str">
            <v>1987, 1994</v>
          </cell>
          <cell r="K64">
            <v>5547.12</v>
          </cell>
          <cell r="L64">
            <v>4581</v>
          </cell>
          <cell r="M64">
            <v>200.1</v>
          </cell>
          <cell r="N64">
            <v>95.2</v>
          </cell>
          <cell r="O64">
            <v>639090</v>
          </cell>
          <cell r="P64">
            <v>916651</v>
          </cell>
          <cell r="Q64">
            <v>435983</v>
          </cell>
          <cell r="R64">
            <v>0</v>
          </cell>
          <cell r="S64" t="str">
            <v>E</v>
          </cell>
          <cell r="T64" t="str">
            <v>С</v>
          </cell>
          <cell r="U64" t="str">
            <v>Изолация на външна стена , Изолация на под, Изолация на покрив, Подмяна на дограма</v>
          </cell>
          <cell r="V64">
            <v>480669</v>
          </cell>
          <cell r="W64">
            <v>69.290000000000006</v>
          </cell>
          <cell r="X64">
            <v>26039</v>
          </cell>
          <cell r="Y64">
            <v>327824</v>
          </cell>
          <cell r="Z64">
            <v>12.589700000000001</v>
          </cell>
          <cell r="AA64" t="str">
            <v>„НП за ЕЕ на МЖС"</v>
          </cell>
          <cell r="AB64">
            <v>52.43</v>
          </cell>
        </row>
        <row r="65">
          <cell r="A65">
            <v>176841099</v>
          </cell>
          <cell r="B65" t="str">
            <v>СДРУЖЕНИЕ НА СОБСТВЕНИЦИТЕ "гр.Харманли, България 53, бл.16-2"</v>
          </cell>
          <cell r="C65" t="str">
            <v>МЖС-ХАРМАНЛИ, "БЪЛГАРИЯ", БЛ. 16-2</v>
          </cell>
          <cell r="D65" t="str">
            <v>обл.ХАСКОВО</v>
          </cell>
          <cell r="E65" t="str">
            <v>общ.ХАРМАНЛИ</v>
          </cell>
          <cell r="F65" t="str">
            <v>гр.ХАРМАНЛИ</v>
          </cell>
          <cell r="G65" t="str">
            <v>"ЕНЕРГОЕФЕКТ" ООД</v>
          </cell>
          <cell r="H65" t="str">
            <v>003ЕЕФ331</v>
          </cell>
          <cell r="I65">
            <v>42485</v>
          </cell>
          <cell r="J65" t="str">
            <v>1982</v>
          </cell>
          <cell r="K65">
            <v>3852.21</v>
          </cell>
          <cell r="L65">
            <v>3057</v>
          </cell>
          <cell r="M65">
            <v>197.1</v>
          </cell>
          <cell r="N65">
            <v>94.2</v>
          </cell>
          <cell r="O65">
            <v>367896</v>
          </cell>
          <cell r="P65">
            <v>602583</v>
          </cell>
          <cell r="Q65">
            <v>287970</v>
          </cell>
          <cell r="R65">
            <v>0</v>
          </cell>
          <cell r="S65" t="str">
            <v>E</v>
          </cell>
          <cell r="T65" t="str">
            <v>С</v>
          </cell>
          <cell r="U65" t="str">
            <v>Изолация на външна стена , Изолация на под, Изолация на покрив, Подмяна на дограма</v>
          </cell>
          <cell r="V65">
            <v>314610</v>
          </cell>
          <cell r="W65">
            <v>64.180000000000007</v>
          </cell>
          <cell r="X65">
            <v>19619</v>
          </cell>
          <cell r="Y65">
            <v>235551</v>
          </cell>
          <cell r="Z65">
            <v>12.0062</v>
          </cell>
          <cell r="AA65" t="str">
            <v>„НП за ЕЕ на МЖС"</v>
          </cell>
          <cell r="AB65">
            <v>52.21</v>
          </cell>
        </row>
        <row r="66">
          <cell r="A66">
            <v>176919879</v>
          </cell>
          <cell r="B66" t="str">
            <v>СДРУЖЕНИЕ НА СОБСТВЕНИЦИТЕ "Блок 5 гр.Харманли бул."България"#21</v>
          </cell>
          <cell r="C66" t="str">
            <v>МЖС</v>
          </cell>
          <cell r="D66" t="str">
            <v>обл.ХАСКОВО</v>
          </cell>
          <cell r="E66" t="str">
            <v>общ.ХАРМАНЛИ</v>
          </cell>
          <cell r="F66" t="str">
            <v>гр.ХАРМАНЛИ</v>
          </cell>
          <cell r="G66" t="str">
            <v>"ЕНЕРГОЕФЕКТ" ООД</v>
          </cell>
          <cell r="H66" t="str">
            <v>003ЕЕФ332</v>
          </cell>
          <cell r="I66">
            <v>42485</v>
          </cell>
          <cell r="J66" t="str">
            <v>1987</v>
          </cell>
          <cell r="K66">
            <v>6762</v>
          </cell>
          <cell r="L66">
            <v>5403</v>
          </cell>
          <cell r="M66">
            <v>191.4</v>
          </cell>
          <cell r="N66">
            <v>92.2</v>
          </cell>
          <cell r="O66">
            <v>744064</v>
          </cell>
          <cell r="P66">
            <v>1034182</v>
          </cell>
          <cell r="Q66">
            <v>498300</v>
          </cell>
          <cell r="R66">
            <v>0</v>
          </cell>
          <cell r="S66" t="str">
            <v>E</v>
          </cell>
          <cell r="T66" t="str">
            <v>С</v>
          </cell>
          <cell r="U66" t="str">
            <v>Изолация на външна стена , Изолация на под, Изолация на покрив, Подмяна на дограма</v>
          </cell>
          <cell r="V66">
            <v>535816</v>
          </cell>
          <cell r="W66">
            <v>117.85</v>
          </cell>
          <cell r="X66">
            <v>34569</v>
          </cell>
          <cell r="Y66">
            <v>400573</v>
          </cell>
          <cell r="Z66">
            <v>11.5876</v>
          </cell>
          <cell r="AA66" t="str">
            <v>„НП за ЕЕ на МЖС"</v>
          </cell>
          <cell r="AB66">
            <v>51.81</v>
          </cell>
        </row>
        <row r="67">
          <cell r="A67">
            <v>176822266</v>
          </cell>
          <cell r="B67" t="str">
            <v>СДРУЖЕНИЕ НА СОБСТВЕНИЦИТЕ "Харманли, бул.България N 55 бл.16-1"</v>
          </cell>
          <cell r="C67" t="str">
            <v>МЖС-ХАРМАНЛИ, "БЪЛГАРИЯ", БЛ. 16-1</v>
          </cell>
          <cell r="D67" t="str">
            <v>обл.ХАСКОВО</v>
          </cell>
          <cell r="E67" t="str">
            <v>общ.ХАРМАНЛИ</v>
          </cell>
          <cell r="F67" t="str">
            <v>гр.ХАРМАНЛИ</v>
          </cell>
          <cell r="G67" t="str">
            <v>"ЕНЕРГОЕФЕКТ" ООД</v>
          </cell>
          <cell r="H67" t="str">
            <v>003ЕЕФ333</v>
          </cell>
          <cell r="I67">
            <v>42473</v>
          </cell>
          <cell r="J67" t="str">
            <v>1982</v>
          </cell>
          <cell r="K67">
            <v>3818.85</v>
          </cell>
          <cell r="L67">
            <v>3241</v>
          </cell>
          <cell r="M67">
            <v>186.4</v>
          </cell>
          <cell r="N67">
            <v>89.4</v>
          </cell>
          <cell r="O67">
            <v>345413</v>
          </cell>
          <cell r="P67">
            <v>604150</v>
          </cell>
          <cell r="Q67">
            <v>289670</v>
          </cell>
          <cell r="R67">
            <v>0</v>
          </cell>
          <cell r="S67" t="str">
            <v>E</v>
          </cell>
          <cell r="T67" t="str">
            <v>С</v>
          </cell>
          <cell r="U67" t="str">
            <v>Изолация на външна стена , Изолация на под, Изолация на покрив, Подмяна на дограма</v>
          </cell>
          <cell r="V67">
            <v>314471</v>
          </cell>
          <cell r="W67">
            <v>62.51</v>
          </cell>
          <cell r="X67">
            <v>22025</v>
          </cell>
          <cell r="Y67">
            <v>238686</v>
          </cell>
          <cell r="Z67">
            <v>10.837</v>
          </cell>
          <cell r="AA67" t="str">
            <v>„НП за ЕЕ на МЖС"</v>
          </cell>
          <cell r="AB67">
            <v>52.05</v>
          </cell>
        </row>
        <row r="68">
          <cell r="A68">
            <v>176826033</v>
          </cell>
          <cell r="B68" t="str">
            <v>СДРУЖЕНИЕ НА СОБСТВЕНИЦИТЕ "гр.Харманли, ул.Сакар планина N 9, вх.А,Б"</v>
          </cell>
          <cell r="C68" t="str">
            <v>МЖС-ХАРМАНЛИ, БЛ. 9, ВХ. А, Б</v>
          </cell>
          <cell r="D68" t="str">
            <v>обл.ХАСКОВО</v>
          </cell>
          <cell r="E68" t="str">
            <v>общ.ХАРМАНЛИ</v>
          </cell>
          <cell r="F68" t="str">
            <v>гр.ХАРМАНЛИ</v>
          </cell>
          <cell r="G68" t="str">
            <v>"ЕНЕРГОЕФЕКТ" ООД</v>
          </cell>
          <cell r="H68" t="str">
            <v>003ЕЕФ334</v>
          </cell>
          <cell r="I68">
            <v>42485</v>
          </cell>
          <cell r="J68" t="str">
            <v>1971</v>
          </cell>
          <cell r="K68">
            <v>3432.96</v>
          </cell>
          <cell r="L68">
            <v>3121</v>
          </cell>
          <cell r="M68">
            <v>184.9</v>
          </cell>
          <cell r="N68">
            <v>84.4</v>
          </cell>
          <cell r="O68">
            <v>344140</v>
          </cell>
          <cell r="P68">
            <v>577088</v>
          </cell>
          <cell r="Q68">
            <v>263340</v>
          </cell>
          <cell r="R68">
            <v>0</v>
          </cell>
          <cell r="S68" t="str">
            <v>E</v>
          </cell>
          <cell r="T68" t="str">
            <v>С</v>
          </cell>
          <cell r="U68" t="str">
            <v>Изолация на външна стена , Изолация на под, Изолация на покрив, Подмяна на дограма</v>
          </cell>
          <cell r="V68">
            <v>313742</v>
          </cell>
          <cell r="W68">
            <v>56.38</v>
          </cell>
          <cell r="X68">
            <v>19147</v>
          </cell>
          <cell r="Y68">
            <v>237374</v>
          </cell>
          <cell r="Z68">
            <v>12.397399999999999</v>
          </cell>
          <cell r="AA68" t="str">
            <v>„НП за ЕЕ на МЖС"</v>
          </cell>
          <cell r="AB68">
            <v>54.36</v>
          </cell>
        </row>
        <row r="69">
          <cell r="A69">
            <v>176827085</v>
          </cell>
          <cell r="B69" t="str">
            <v>Сдружение на собствениците "Кърджали Възраждане 32</v>
          </cell>
          <cell r="C69" t="str">
            <v>МЖС</v>
          </cell>
          <cell r="D69" t="str">
            <v>обл.КЪРДЖАЛИ</v>
          </cell>
          <cell r="E69" t="str">
            <v>общ.КЪРДЖАЛИ</v>
          </cell>
          <cell r="F69" t="str">
            <v>гр.КЪРДЖАЛИ</v>
          </cell>
          <cell r="G69" t="str">
            <v>"ЕНЕРГОЕФЕКТ" ООД</v>
          </cell>
          <cell r="H69" t="str">
            <v>003ЕЕФ335</v>
          </cell>
          <cell r="I69">
            <v>42517</v>
          </cell>
          <cell r="J69" t="str">
            <v>1985</v>
          </cell>
          <cell r="K69">
            <v>4268.5</v>
          </cell>
          <cell r="L69">
            <v>5975</v>
          </cell>
          <cell r="M69">
            <v>199.8</v>
          </cell>
          <cell r="N69">
            <v>96</v>
          </cell>
          <cell r="O69">
            <v>843299</v>
          </cell>
          <cell r="P69">
            <v>1193832</v>
          </cell>
          <cell r="Q69">
            <v>573800</v>
          </cell>
          <cell r="R69">
            <v>0</v>
          </cell>
          <cell r="S69" t="str">
            <v>E</v>
          </cell>
          <cell r="T69" t="str">
            <v>С</v>
          </cell>
          <cell r="U69" t="str">
            <v>Изолация на външна стена , Изолация на под, Изолация на покрив, Подмяна на дограма</v>
          </cell>
          <cell r="V69">
            <v>620026</v>
          </cell>
          <cell r="W69">
            <v>101.31</v>
          </cell>
          <cell r="X69">
            <v>37358</v>
          </cell>
          <cell r="Y69">
            <v>446152</v>
          </cell>
          <cell r="Z69">
            <v>11.942600000000001</v>
          </cell>
          <cell r="AA69" t="str">
            <v>„НП за ЕЕ на МЖС"</v>
          </cell>
          <cell r="AB69">
            <v>51.93</v>
          </cell>
        </row>
        <row r="70">
          <cell r="A70">
            <v>176821100</v>
          </cell>
          <cell r="B70" t="str">
            <v>Сдружение на собствениците КЪРДЖАЛИ, ж.к. Възрожденци, ул. Христо Г. Данов, бл. 35</v>
          </cell>
          <cell r="C70" t="str">
            <v>МЖС</v>
          </cell>
          <cell r="D70" t="str">
            <v>обл.КЪРДЖАЛИ</v>
          </cell>
          <cell r="E70" t="str">
            <v>общ.КЪРДЖАЛИ</v>
          </cell>
          <cell r="F70" t="str">
            <v>гр.КЪРДЖАЛИ</v>
          </cell>
          <cell r="G70" t="str">
            <v>"ЕНЕРГОЕФЕКТ" ООД</v>
          </cell>
          <cell r="H70" t="str">
            <v>003ЕЕФ336</v>
          </cell>
          <cell r="I70">
            <v>42517</v>
          </cell>
          <cell r="J70" t="str">
            <v>1986</v>
          </cell>
          <cell r="K70">
            <v>10813.4</v>
          </cell>
          <cell r="L70">
            <v>8034</v>
          </cell>
          <cell r="M70">
            <v>195.7</v>
          </cell>
          <cell r="N70">
            <v>91.6</v>
          </cell>
          <cell r="O70">
            <v>915680</v>
          </cell>
          <cell r="P70">
            <v>1572624</v>
          </cell>
          <cell r="Q70">
            <v>736000</v>
          </cell>
          <cell r="R70">
            <v>0</v>
          </cell>
          <cell r="S70" t="str">
            <v>E</v>
          </cell>
          <cell r="T70" t="str">
            <v>С</v>
          </cell>
          <cell r="U70" t="str">
            <v>Изолация на външна стена , Изолация на под, Изолация на покрив, Подмяна на дограма</v>
          </cell>
          <cell r="V70">
            <v>836580</v>
          </cell>
          <cell r="W70">
            <v>137.12</v>
          </cell>
          <cell r="X70">
            <v>52324</v>
          </cell>
          <cell r="Y70">
            <v>605185</v>
          </cell>
          <cell r="Z70">
            <v>11.5661</v>
          </cell>
          <cell r="AA70" t="str">
            <v>„НП за ЕЕ на МЖС"</v>
          </cell>
          <cell r="AB70">
            <v>53.19</v>
          </cell>
        </row>
        <row r="71">
          <cell r="A71">
            <v>176821292</v>
          </cell>
          <cell r="B71" t="str">
            <v>Сдружение на собствениците "Община Кърджали, град Кърджали кв. Възрожденци бл.107"</v>
          </cell>
          <cell r="C71" t="str">
            <v>МЖС-КЪРДЖАЛИ, "ВЪЗРОЖДЕНЦИ" БЛ. 107</v>
          </cell>
          <cell r="D71" t="str">
            <v>обл.КЪРДЖАЛИ</v>
          </cell>
          <cell r="E71" t="str">
            <v>общ.КЪРДЖАЛИ</v>
          </cell>
          <cell r="F71" t="str">
            <v>гр.КЪРДЖАЛИ</v>
          </cell>
          <cell r="G71" t="str">
            <v>"ЕНЕРГОЕФЕКТ" ООД</v>
          </cell>
          <cell r="H71" t="str">
            <v>003ЕЕФ337</v>
          </cell>
          <cell r="I71">
            <v>42544</v>
          </cell>
          <cell r="J71" t="str">
            <v>1990</v>
          </cell>
          <cell r="K71">
            <v>5716.46</v>
          </cell>
          <cell r="L71">
            <v>4432</v>
          </cell>
          <cell r="M71">
            <v>207.8</v>
          </cell>
          <cell r="N71">
            <v>94.7</v>
          </cell>
          <cell r="O71">
            <v>430794</v>
          </cell>
          <cell r="P71">
            <v>920777</v>
          </cell>
          <cell r="Q71">
            <v>419803</v>
          </cell>
          <cell r="R71">
            <v>0</v>
          </cell>
          <cell r="S71" t="str">
            <v>E</v>
          </cell>
          <cell r="T71" t="str">
            <v>С</v>
          </cell>
          <cell r="U71" t="str">
            <v>Изолация на външна стена , Изолация на под, Изолация на покрив, Подмяна на дограма</v>
          </cell>
          <cell r="V71">
            <v>500971</v>
          </cell>
          <cell r="W71">
            <v>75.22</v>
          </cell>
          <cell r="X71">
            <v>29510</v>
          </cell>
          <cell r="Y71">
            <v>338022</v>
          </cell>
          <cell r="Z71">
            <v>11.4544</v>
          </cell>
          <cell r="AA71" t="str">
            <v>„НП за ЕЕ на МЖС"</v>
          </cell>
          <cell r="AB71">
            <v>54.4</v>
          </cell>
        </row>
        <row r="72">
          <cell r="A72">
            <v>176827174</v>
          </cell>
          <cell r="B72" t="str">
            <v>"Сдружение на собствениците - блок 41", гр. Кърджали</v>
          </cell>
          <cell r="C72" t="str">
            <v>МЖС-КЪРДЖАЛИ, "ВЪЗРОЖДЕНЦИ" БЛ. 41</v>
          </cell>
          <cell r="D72" t="str">
            <v>обл.КЪРДЖАЛИ</v>
          </cell>
          <cell r="E72" t="str">
            <v>общ.КЪРДЖАЛИ</v>
          </cell>
          <cell r="F72" t="str">
            <v>гр.КЪРДЖАЛИ</v>
          </cell>
          <cell r="G72" t="str">
            <v>"ЕНЕРГОЕФЕКТ" ООД</v>
          </cell>
          <cell r="H72" t="str">
            <v>003ЕЕФ338</v>
          </cell>
          <cell r="I72">
            <v>42544</v>
          </cell>
          <cell r="J72" t="str">
            <v>1988</v>
          </cell>
          <cell r="K72">
            <v>6254.14</v>
          </cell>
          <cell r="L72">
            <v>5127</v>
          </cell>
          <cell r="M72">
            <v>205.1</v>
          </cell>
          <cell r="N72">
            <v>89.3</v>
          </cell>
          <cell r="O72">
            <v>438040</v>
          </cell>
          <cell r="P72">
            <v>1051533</v>
          </cell>
          <cell r="Q72">
            <v>457716</v>
          </cell>
          <cell r="R72">
            <v>0</v>
          </cell>
          <cell r="S72" t="str">
            <v>F</v>
          </cell>
          <cell r="T72" t="str">
            <v>С</v>
          </cell>
          <cell r="U72" t="str">
            <v>Изолация на външна стена , Изолация на под, Изолация на покрив, Подмяна на дограма</v>
          </cell>
          <cell r="V72">
            <v>593815</v>
          </cell>
          <cell r="W72">
            <v>147.38999999999999</v>
          </cell>
          <cell r="X72">
            <v>46190</v>
          </cell>
          <cell r="Y72">
            <v>390030</v>
          </cell>
          <cell r="Z72">
            <v>8.4440000000000008</v>
          </cell>
          <cell r="AA72" t="str">
            <v>„НП за ЕЕ на МЖС"</v>
          </cell>
          <cell r="AB72">
            <v>56.47</v>
          </cell>
        </row>
        <row r="73">
          <cell r="A73">
            <v>176838181</v>
          </cell>
          <cell r="B73" t="str">
            <v>СДРУЖЕНИЕ НА СОБСТВЕНИЦИТЕ "ТРЯВНА-97"</v>
          </cell>
          <cell r="C73" t="str">
            <v>МЖС</v>
          </cell>
          <cell r="D73" t="str">
            <v>обл.ГАБРОВО</v>
          </cell>
          <cell r="E73" t="str">
            <v>общ.ТРЯВНА</v>
          </cell>
          <cell r="F73" t="str">
            <v>гр.ТРЯВНА</v>
          </cell>
          <cell r="G73" t="str">
            <v>"КА КОНСУЛТ-04" ООД</v>
          </cell>
          <cell r="H73" t="str">
            <v>008КАК091</v>
          </cell>
          <cell r="I73">
            <v>42279</v>
          </cell>
          <cell r="J73" t="str">
            <v>1982</v>
          </cell>
          <cell r="K73">
            <v>6875.8</v>
          </cell>
          <cell r="L73">
            <v>6305.5</v>
          </cell>
          <cell r="M73">
            <v>272.5</v>
          </cell>
          <cell r="N73">
            <v>84.7</v>
          </cell>
          <cell r="O73">
            <v>771242</v>
          </cell>
          <cell r="P73">
            <v>1718306</v>
          </cell>
          <cell r="Q73">
            <v>534270</v>
          </cell>
          <cell r="R73">
            <v>0</v>
          </cell>
          <cell r="S73" t="str">
            <v>F</v>
          </cell>
          <cell r="T73" t="str">
            <v>С</v>
          </cell>
          <cell r="U73" t="str">
            <v>Изолация на външна стена , Изолация на под, Изолация на покрив, Мерки по осветление, Подмяна на дограма</v>
          </cell>
          <cell r="V73">
            <v>1184031.6000000001</v>
          </cell>
          <cell r="W73">
            <v>184.07</v>
          </cell>
          <cell r="X73">
            <v>143360</v>
          </cell>
          <cell r="Y73">
            <v>601904.30000000005</v>
          </cell>
          <cell r="Z73">
            <v>4.1985000000000001</v>
          </cell>
          <cell r="AA73" t="str">
            <v>„НП за ЕЕ на МЖС"</v>
          </cell>
          <cell r="AB73">
            <v>68.900000000000006</v>
          </cell>
        </row>
        <row r="74">
          <cell r="A74">
            <v>176851990</v>
          </cell>
          <cell r="B74" t="str">
            <v>СДРУЖЕНИЕ НА СОБСТВЕНИЦИТЕ "ПАТРИАРХ ЕВТИМИЙ БЛОК 3"</v>
          </cell>
          <cell r="C74" t="str">
            <v>МЖС-ТРЯВНА, КВ. "БОЖКОВЦИ"</v>
          </cell>
          <cell r="D74" t="str">
            <v>обл.ГАБРОВО</v>
          </cell>
          <cell r="E74" t="str">
            <v>общ.ТРЯВНА</v>
          </cell>
          <cell r="F74" t="str">
            <v>гр.ТРЯВНА</v>
          </cell>
          <cell r="G74" t="str">
            <v>"ЕСТЕЛ ГРУП" ЕООД</v>
          </cell>
          <cell r="H74" t="str">
            <v>008КАК095</v>
          </cell>
          <cell r="I74">
            <v>42346</v>
          </cell>
          <cell r="J74" t="str">
            <v>1986</v>
          </cell>
          <cell r="K74">
            <v>5442.8</v>
          </cell>
          <cell r="L74">
            <v>4198.99</v>
          </cell>
          <cell r="M74">
            <v>301.89999999999998</v>
          </cell>
          <cell r="N74">
            <v>90.2</v>
          </cell>
          <cell r="O74">
            <v>608002</v>
          </cell>
          <cell r="P74">
            <v>1267470</v>
          </cell>
          <cell r="Q74">
            <v>378701</v>
          </cell>
          <cell r="R74">
            <v>0</v>
          </cell>
          <cell r="S74" t="str">
            <v>F</v>
          </cell>
          <cell r="T74" t="str">
            <v>С</v>
          </cell>
          <cell r="U74" t="str">
            <v>Изолация на външна стена , Изолация на под, Изолация на покрив, Мерки по осветление, Подмяна на дограма</v>
          </cell>
          <cell r="V74">
            <v>888767.99600000004</v>
          </cell>
          <cell r="W74">
            <v>58.631</v>
          </cell>
          <cell r="X74">
            <v>104879.96</v>
          </cell>
          <cell r="Y74">
            <v>413656.65</v>
          </cell>
          <cell r="Z74">
            <v>3.944</v>
          </cell>
          <cell r="AA74" t="str">
            <v>„НП за ЕЕ на МЖС"</v>
          </cell>
          <cell r="AB74">
            <v>70.12</v>
          </cell>
        </row>
        <row r="75">
          <cell r="A75">
            <v>176928287</v>
          </cell>
          <cell r="B75" t="str">
            <v>СДРУЖЕНИЕ НА СОБСТВЕНИЦИТЕ "ЦАНЬО ШИШКОВ - 6", ГР. ТРЯВНА</v>
          </cell>
          <cell r="C75" t="str">
            <v>МЖС-ТРЯВНА, "ЦАНЬО ШИШКОВ" 6</v>
          </cell>
          <cell r="D75" t="str">
            <v>обл.ГАБРОВО</v>
          </cell>
          <cell r="E75" t="str">
            <v>общ.ТРЯВНА</v>
          </cell>
          <cell r="F75" t="str">
            <v>гр.ТРЯВНА</v>
          </cell>
          <cell r="G75" t="str">
            <v>"КА КОНСУЛТ-04" ООД</v>
          </cell>
          <cell r="H75" t="str">
            <v>008КАК106</v>
          </cell>
          <cell r="I75">
            <v>42471</v>
          </cell>
          <cell r="J75" t="str">
            <v>1980</v>
          </cell>
          <cell r="K75">
            <v>3666</v>
          </cell>
          <cell r="L75">
            <v>2573.8000000000002</v>
          </cell>
          <cell r="M75">
            <v>200.1</v>
          </cell>
          <cell r="N75">
            <v>88.3</v>
          </cell>
          <cell r="O75">
            <v>536796</v>
          </cell>
          <cell r="P75">
            <v>402632</v>
          </cell>
          <cell r="Q75">
            <v>236852</v>
          </cell>
          <cell r="R75">
            <v>0</v>
          </cell>
          <cell r="S75" t="str">
            <v>E</v>
          </cell>
          <cell r="T75" t="str">
            <v>С</v>
          </cell>
          <cell r="U75" t="str">
            <v>Изолация на външна стена , Изолация на под, Изолация на покрив, Мерки по осветление, Подмяна на дограма</v>
          </cell>
          <cell r="V75">
            <v>299943</v>
          </cell>
          <cell r="W75">
            <v>13.4</v>
          </cell>
          <cell r="X75">
            <v>16680</v>
          </cell>
          <cell r="Y75">
            <v>213862</v>
          </cell>
          <cell r="Z75">
            <v>12.821400000000001</v>
          </cell>
          <cell r="AA75" t="str">
            <v>„НП за ЕЕ на МЖС"</v>
          </cell>
          <cell r="AB75">
            <v>74.489999999999995</v>
          </cell>
        </row>
        <row r="76">
          <cell r="A76">
            <v>176884524</v>
          </cell>
          <cell r="B76" t="str">
            <v>Сдружение на собствениците "гр. Сандански, ул. "Петър Берон", N 14, блок "Еделвайс"</v>
          </cell>
          <cell r="C76" t="str">
            <v>МЖС-САНДАНСКИ, "БЛ. "ЕДЕЛВАЙС"</v>
          </cell>
          <cell r="D76" t="str">
            <v>обл.БЛАГОЕВГРАД</v>
          </cell>
          <cell r="E76" t="str">
            <v>общ.САНДАНСКИ</v>
          </cell>
          <cell r="F76" t="str">
            <v>гр.САНДАНСКИ</v>
          </cell>
          <cell r="G76" t="str">
            <v>"КА КОНСУЛТ-04" ООД</v>
          </cell>
          <cell r="H76" t="str">
            <v>008КАК123</v>
          </cell>
          <cell r="I76">
            <v>42639</v>
          </cell>
          <cell r="J76" t="str">
            <v>1970</v>
          </cell>
          <cell r="K76">
            <v>3011.2</v>
          </cell>
          <cell r="L76">
            <v>2784.3</v>
          </cell>
          <cell r="M76">
            <v>138.69999999999999</v>
          </cell>
          <cell r="N76">
            <v>77.400000000000006</v>
          </cell>
          <cell r="O76">
            <v>308676</v>
          </cell>
          <cell r="P76">
            <v>386094</v>
          </cell>
          <cell r="Q76">
            <v>215400</v>
          </cell>
          <cell r="R76">
            <v>0</v>
          </cell>
          <cell r="S76" t="str">
            <v>F</v>
          </cell>
          <cell r="T76" t="str">
            <v>С</v>
          </cell>
          <cell r="U76" t="str">
            <v>Изолация на външна стена , Изолация на под, Изолация на покрив, Мерки по осветление, Подмяна на дограма</v>
          </cell>
          <cell r="V76">
            <v>170711.36</v>
          </cell>
          <cell r="W76">
            <v>93.75</v>
          </cell>
          <cell r="X76">
            <v>25399.97</v>
          </cell>
          <cell r="Y76">
            <v>259116</v>
          </cell>
          <cell r="Z76">
            <v>10.2014</v>
          </cell>
          <cell r="AA76" t="str">
            <v>„НП за ЕЕ на МЖС"</v>
          </cell>
          <cell r="AB76">
            <v>44.21</v>
          </cell>
        </row>
        <row r="77">
          <cell r="A77">
            <v>176894689</v>
          </cell>
          <cell r="B77" t="str">
            <v>Сдружение на собствениците "гр. Сандански, ж.к. "Спартак", бл. N 9, вход "А" и вход "Б""</v>
          </cell>
          <cell r="C77" t="str">
            <v>МЖС-САНДАНАСКИ, "СПАРТАК", БЛ. 9</v>
          </cell>
          <cell r="D77" t="str">
            <v>обл.БЛАГОЕВГРАД</v>
          </cell>
          <cell r="E77" t="str">
            <v>общ.САНДАНСКИ</v>
          </cell>
          <cell r="F77" t="str">
            <v>гр.САНДАНСКИ</v>
          </cell>
          <cell r="G77" t="str">
            <v>"КА КОНСУЛТ-04" ООД</v>
          </cell>
          <cell r="H77" t="str">
            <v>008КАК124</v>
          </cell>
          <cell r="I77">
            <v>42639</v>
          </cell>
          <cell r="J77" t="str">
            <v>1980</v>
          </cell>
          <cell r="K77">
            <v>3305</v>
          </cell>
          <cell r="L77">
            <v>3231</v>
          </cell>
          <cell r="M77">
            <v>177.8</v>
          </cell>
          <cell r="N77">
            <v>81.3</v>
          </cell>
          <cell r="O77">
            <v>440931</v>
          </cell>
          <cell r="P77">
            <v>574565</v>
          </cell>
          <cell r="Q77">
            <v>262600</v>
          </cell>
          <cell r="R77">
            <v>0</v>
          </cell>
          <cell r="S77" t="str">
            <v>F</v>
          </cell>
          <cell r="T77" t="str">
            <v>С</v>
          </cell>
          <cell r="U77" t="str">
            <v>Изолация на външна стена , Изолация на под, Изолация на покрив, Мерки по осветление, Подмяна на дограма</v>
          </cell>
          <cell r="V77">
            <v>311962.5</v>
          </cell>
          <cell r="W77">
            <v>92.936999999999998</v>
          </cell>
          <cell r="X77">
            <v>46238.07</v>
          </cell>
          <cell r="Y77">
            <v>277321</v>
          </cell>
          <cell r="Z77">
            <v>5.9976000000000003</v>
          </cell>
          <cell r="AA77" t="str">
            <v>„НП за ЕЕ на МЖС"</v>
          </cell>
          <cell r="AB77">
            <v>54.29</v>
          </cell>
        </row>
        <row r="78">
          <cell r="A78">
            <v>176846534</v>
          </cell>
          <cell r="B78" t="str">
            <v>СДРУЖЕНИЕ НА СОБСТВЕНИЦИТЕ ""СТИЛ", ГР.КУЛА, УЛ. ВЪЗРАЖДАНЕ #15"</v>
          </cell>
          <cell r="C78" t="str">
            <v>МЖС-КУЛА, "ВЪЗРАЖДАНЕ" 15</v>
          </cell>
          <cell r="D78" t="str">
            <v>обл.ВИДИН</v>
          </cell>
          <cell r="E78" t="str">
            <v>общ.КУЛА</v>
          </cell>
          <cell r="F78" t="str">
            <v>гр.КУЛА</v>
          </cell>
          <cell r="G78" t="str">
            <v xml:space="preserve">ЕТ "ЕНЕФЕКТ-НАТАШКА НИКОЛОВА" </v>
          </cell>
          <cell r="H78" t="str">
            <v>009ЕЕТ006</v>
          </cell>
          <cell r="I78">
            <v>42226</v>
          </cell>
          <cell r="J78" t="str">
            <v>1971</v>
          </cell>
          <cell r="K78">
            <v>3953</v>
          </cell>
          <cell r="L78">
            <v>2965</v>
          </cell>
          <cell r="M78">
            <v>397.8</v>
          </cell>
          <cell r="N78">
            <v>117.7</v>
          </cell>
          <cell r="O78">
            <v>1179414</v>
          </cell>
          <cell r="P78">
            <v>0</v>
          </cell>
          <cell r="Q78">
            <v>349000</v>
          </cell>
          <cell r="R78">
            <v>0</v>
          </cell>
          <cell r="S78" t="str">
            <v>G</v>
          </cell>
          <cell r="T78" t="str">
            <v>С</v>
          </cell>
          <cell r="U78" t="str">
            <v>Изолация на външна стена , Изолация на под, Изолация на покрив, Мерки по осветление, Подмяна на дограма</v>
          </cell>
          <cell r="V78">
            <v>712564</v>
          </cell>
          <cell r="W78">
            <v>218.24</v>
          </cell>
          <cell r="X78">
            <v>72098</v>
          </cell>
          <cell r="Y78">
            <v>363879</v>
          </cell>
          <cell r="Z78">
            <v>5.0469999999999997</v>
          </cell>
          <cell r="AA78" t="str">
            <v>„НП за ЕЕ на МЖС"</v>
          </cell>
          <cell r="AB78">
            <v>0</v>
          </cell>
        </row>
        <row r="79">
          <cell r="A79">
            <v>176837930</v>
          </cell>
          <cell r="B79" t="str">
            <v>СДРУЖЕНИЕ НА СОБСТВЕНИЦИТЕ "БЛОК "ЧЕТИРИДЕСЕТ АПАРТАМЕНТА", ГР.ДИМОВО</v>
          </cell>
          <cell r="C79" t="str">
            <v>МЖС</v>
          </cell>
          <cell r="D79" t="str">
            <v>обл.ХАСКОВО</v>
          </cell>
          <cell r="E79" t="str">
            <v>общ.ДИМИТРОВГРАД</v>
          </cell>
          <cell r="F79" t="str">
            <v>гр.ДИМИТРОВГРАД</v>
          </cell>
          <cell r="G79" t="str">
            <v xml:space="preserve">ЕТ "ЕНЕФЕКТ-НАТАШКА НИКОЛОВА" </v>
          </cell>
          <cell r="H79" t="str">
            <v>009ЕЕТ007</v>
          </cell>
          <cell r="I79">
            <v>42610</v>
          </cell>
          <cell r="J79" t="str">
            <v>1979</v>
          </cell>
          <cell r="K79">
            <v>3200</v>
          </cell>
          <cell r="L79">
            <v>2661</v>
          </cell>
          <cell r="M79">
            <v>249.3</v>
          </cell>
          <cell r="N79">
            <v>100</v>
          </cell>
          <cell r="O79">
            <v>419682</v>
          </cell>
          <cell r="P79">
            <v>189463</v>
          </cell>
          <cell r="Q79">
            <v>266000</v>
          </cell>
          <cell r="R79">
            <v>0</v>
          </cell>
          <cell r="S79" t="str">
            <v>F</v>
          </cell>
          <cell r="T79" t="str">
            <v>С</v>
          </cell>
          <cell r="U79" t="str">
            <v>Изолация на външна стена , Изолация на под, Изолация на покрив, Мерки по осветление, Подмяна на дограма</v>
          </cell>
          <cell r="V79">
            <v>409030</v>
          </cell>
          <cell r="W79">
            <v>167.28</v>
          </cell>
          <cell r="X79">
            <v>46032</v>
          </cell>
          <cell r="Y79">
            <v>343220</v>
          </cell>
          <cell r="Z79">
            <v>7.4561000000000002</v>
          </cell>
          <cell r="AA79" t="str">
            <v>„НП за ЕЕ на МЖС"</v>
          </cell>
          <cell r="AB79">
            <v>215.88</v>
          </cell>
        </row>
        <row r="80">
          <cell r="A80" t="str">
            <v>RES-BGS04-0000001</v>
          </cell>
          <cell r="B80" t="str">
            <v>ЕТАЖНА СОБСТВЕНОСТ, ГР. БУРГАС</v>
          </cell>
          <cell r="C80" t="str">
            <v>ЖИЛ. СГРАДА, БУРГАС, УЛ. КНЯЗ БОРИС ПЪРВИ-33</v>
          </cell>
          <cell r="D80" t="str">
            <v>обл.БУРГАС</v>
          </cell>
          <cell r="E80" t="str">
            <v>общ.БУРГАС</v>
          </cell>
          <cell r="F80" t="str">
            <v>гр.БУРГАС</v>
          </cell>
          <cell r="G80" t="str">
            <v>"ЕНЕРДЖИ СЕЙВИНГ" ЕООД</v>
          </cell>
          <cell r="H80" t="str">
            <v>010ЕНС165</v>
          </cell>
          <cell r="I80">
            <v>41622</v>
          </cell>
          <cell r="J80" t="str">
            <v>1963</v>
          </cell>
          <cell r="K80">
            <v>814.6</v>
          </cell>
          <cell r="L80">
            <v>777.6</v>
          </cell>
          <cell r="M80">
            <v>168</v>
          </cell>
          <cell r="N80">
            <v>107.6</v>
          </cell>
          <cell r="O80">
            <v>58432</v>
          </cell>
          <cell r="P80">
            <v>130671</v>
          </cell>
          <cell r="Q80">
            <v>83690</v>
          </cell>
          <cell r="R80">
            <v>0</v>
          </cell>
          <cell r="S80" t="str">
            <v>E</v>
          </cell>
          <cell r="T80" t="str">
            <v>С</v>
          </cell>
          <cell r="U80" t="str">
            <v>Изолация на външна стена , Изолация на под, Мерки по осветление, Подмяна на дограма</v>
          </cell>
          <cell r="V80">
            <v>46980</v>
          </cell>
          <cell r="W80">
            <v>25.37</v>
          </cell>
          <cell r="X80">
            <v>7470</v>
          </cell>
          <cell r="Y80">
            <v>97416.01</v>
          </cell>
          <cell r="Z80">
            <v>13.040900000000001</v>
          </cell>
          <cell r="AA80" t="str">
            <v>ОП РР „Енергийно обн. на бълг. домове"</v>
          </cell>
          <cell r="AB80">
            <v>35.950000000000003</v>
          </cell>
        </row>
        <row r="81">
          <cell r="A81" t="str">
            <v>RES-SZR31-0000001</v>
          </cell>
          <cell r="B81" t="str">
            <v>ЕТАЖНА СОБСТВЕНОСТ-СТ. ЗАГОРА</v>
          </cell>
          <cell r="C81" t="str">
            <v>ЖИЛ. СГРАДА - СТАРА ЗАГОРА</v>
          </cell>
          <cell r="D81" t="str">
            <v>обл.СТАРА ЗАГОРА</v>
          </cell>
          <cell r="E81" t="str">
            <v>общ.СТАРА ЗАГОРА</v>
          </cell>
          <cell r="F81" t="str">
            <v>гр.СТАРА ЗАГОРА</v>
          </cell>
          <cell r="G81" t="str">
            <v>"ЕНЕРДЖИ СЕЙВИНГ" ЕООД</v>
          </cell>
          <cell r="H81" t="str">
            <v>010ЕНС166</v>
          </cell>
          <cell r="I81">
            <v>41622</v>
          </cell>
          <cell r="J81" t="str">
            <v>1968</v>
          </cell>
          <cell r="K81">
            <v>806.8</v>
          </cell>
          <cell r="L81">
            <v>714.6</v>
          </cell>
          <cell r="M81">
            <v>182.4</v>
          </cell>
          <cell r="N81">
            <v>117.7</v>
          </cell>
          <cell r="O81">
            <v>62982</v>
          </cell>
          <cell r="P81">
            <v>130386</v>
          </cell>
          <cell r="Q81">
            <v>84150</v>
          </cell>
          <cell r="R81">
            <v>0</v>
          </cell>
          <cell r="S81" t="str">
            <v>E</v>
          </cell>
          <cell r="T81" t="str">
            <v>С</v>
          </cell>
          <cell r="U81" t="str">
            <v>Изолация на външна стена , Изолация на под, Изолация на покрив</v>
          </cell>
          <cell r="V81">
            <v>46232</v>
          </cell>
          <cell r="W81">
            <v>19.600000000000001</v>
          </cell>
          <cell r="X81">
            <v>5110</v>
          </cell>
          <cell r="Y81">
            <v>52811</v>
          </cell>
          <cell r="Z81">
            <v>10.3348</v>
          </cell>
          <cell r="AA81" t="str">
            <v>ОП РР „Енергийно обн. на бълг. домове"</v>
          </cell>
          <cell r="AB81">
            <v>35.450000000000003</v>
          </cell>
        </row>
        <row r="82">
          <cell r="A82" t="str">
            <v>RES-BGS04-0000002</v>
          </cell>
          <cell r="B82" t="str">
            <v>ЕТАЖНА СОБСТВЕНОСТ, ГР. БУРГАС, УЛ. ОБОРИЩЕ-22</v>
          </cell>
          <cell r="C82" t="str">
            <v>ЖИЛ. СГРАДА, БУРГАС</v>
          </cell>
          <cell r="D82" t="str">
            <v>обл.БУРГАС</v>
          </cell>
          <cell r="E82" t="str">
            <v>общ.БУРГАС</v>
          </cell>
          <cell r="F82" t="str">
            <v>гр.БУРГАС</v>
          </cell>
          <cell r="G82" t="str">
            <v>"ЕНЕРДЖИ СЕЙВИНГ" ЕООД</v>
          </cell>
          <cell r="H82" t="str">
            <v>010ЕНС175</v>
          </cell>
          <cell r="I82">
            <v>41834</v>
          </cell>
          <cell r="J82" t="str">
            <v>1961</v>
          </cell>
          <cell r="K82">
            <v>911.8</v>
          </cell>
          <cell r="L82">
            <v>683.4</v>
          </cell>
          <cell r="M82">
            <v>195.6</v>
          </cell>
          <cell r="N82">
            <v>122</v>
          </cell>
          <cell r="O82">
            <v>85580</v>
          </cell>
          <cell r="P82">
            <v>133618</v>
          </cell>
          <cell r="Q82">
            <v>83300</v>
          </cell>
          <cell r="R82">
            <v>0</v>
          </cell>
          <cell r="S82" t="str">
            <v>E</v>
          </cell>
          <cell r="T82" t="str">
            <v>С</v>
          </cell>
          <cell r="U82" t="str">
            <v>Изолация на външна стена , Изолация на под, Изолация на покрив, Мерки по осветление, Подмяна на дограма</v>
          </cell>
          <cell r="V82">
            <v>50302</v>
          </cell>
          <cell r="W82">
            <v>25</v>
          </cell>
          <cell r="X82">
            <v>6290</v>
          </cell>
          <cell r="Y82">
            <v>38259.53</v>
          </cell>
          <cell r="Z82">
            <v>6.0824999999999996</v>
          </cell>
          <cell r="AA82" t="str">
            <v>ОП РР „Енергийно обн. на бълг. домове"</v>
          </cell>
          <cell r="AB82">
            <v>37.64</v>
          </cell>
        </row>
        <row r="83">
          <cell r="A83" t="str">
            <v>RES-SLV20-0000001</v>
          </cell>
          <cell r="B83" t="str">
            <v>ЕТАЖНА СОБСТВЕНОСТ, СЛИВЕН, УЛ."Г. РАКОВСКИ"-21</v>
          </cell>
          <cell r="C83" t="str">
            <v>ЖИЛ. СГРАДА, СЛИВЕН</v>
          </cell>
          <cell r="D83" t="str">
            <v>обл.СЛИВЕН</v>
          </cell>
          <cell r="E83" t="str">
            <v>общ.СЛИВЕН</v>
          </cell>
          <cell r="F83" t="str">
            <v>гр.СЛИВЕН</v>
          </cell>
          <cell r="G83" t="str">
            <v>"ЕНЕРДЖИ СЕЙВИНГ" ЕООД</v>
          </cell>
          <cell r="H83" t="str">
            <v>010ЕНС176</v>
          </cell>
          <cell r="I83">
            <v>41841</v>
          </cell>
          <cell r="J83" t="str">
            <v>1964</v>
          </cell>
          <cell r="K83">
            <v>894</v>
          </cell>
          <cell r="L83">
            <v>840.3</v>
          </cell>
          <cell r="M83">
            <v>273.3</v>
          </cell>
          <cell r="N83">
            <v>145.6</v>
          </cell>
          <cell r="O83">
            <v>172899</v>
          </cell>
          <cell r="P83">
            <v>229578</v>
          </cell>
          <cell r="Q83">
            <v>122270</v>
          </cell>
          <cell r="R83">
            <v>95255</v>
          </cell>
          <cell r="S83" t="str">
            <v>E</v>
          </cell>
          <cell r="T83" t="str">
            <v>B</v>
          </cell>
          <cell r="U83" t="str">
            <v>ВЕИ, Изолация на външна стена , Изолация на покрив, Мерки по осветление, Подмяна на дограма</v>
          </cell>
          <cell r="V83">
            <v>107304</v>
          </cell>
          <cell r="W83">
            <v>31.87</v>
          </cell>
          <cell r="X83">
            <v>10260</v>
          </cell>
          <cell r="Y83">
            <v>64351.5</v>
          </cell>
          <cell r="Z83">
            <v>6.2720000000000002</v>
          </cell>
          <cell r="AA83" t="str">
            <v>ОП РР „Енергийно обн. на бълг. домове"</v>
          </cell>
          <cell r="AB83">
            <v>46.73</v>
          </cell>
        </row>
        <row r="84">
          <cell r="A84">
            <v>176622155</v>
          </cell>
          <cell r="B84" t="str">
            <v>СДРУЖЕНИЕ НА СОБСТВЕНИЦИТЕ "СТАРА ЗАГОРА, ул. ОТЕЦ ПАИСИЙ №35, вх. Б"</v>
          </cell>
          <cell r="C84" t="str">
            <v>ЖИЛ. СГРАДА- СТ. ЗАГОРА</v>
          </cell>
          <cell r="D84" t="str">
            <v>обл.СТАРА ЗАГОРА</v>
          </cell>
          <cell r="E84" t="str">
            <v>общ.СТАРА ЗАГОРА</v>
          </cell>
          <cell r="F84" t="str">
            <v>гр.СТАРА ЗАГОРА</v>
          </cell>
          <cell r="G84" t="str">
            <v>"ЕНЕРДЖИ СЕЙВИНГ" ЕООД</v>
          </cell>
          <cell r="H84" t="str">
            <v>010ЕНС193</v>
          </cell>
          <cell r="I84">
            <v>42046</v>
          </cell>
          <cell r="J84" t="str">
            <v>1986</v>
          </cell>
          <cell r="K84">
            <v>1549.9</v>
          </cell>
          <cell r="L84">
            <v>1265.5999999999999</v>
          </cell>
          <cell r="M84">
            <v>103</v>
          </cell>
          <cell r="N84">
            <v>72.5</v>
          </cell>
          <cell r="O84">
            <v>68732</v>
          </cell>
          <cell r="P84">
            <v>130485</v>
          </cell>
          <cell r="Q84">
            <v>91826</v>
          </cell>
          <cell r="R84">
            <v>0</v>
          </cell>
          <cell r="S84" t="str">
            <v>E</v>
          </cell>
          <cell r="T84" t="str">
            <v>С</v>
          </cell>
          <cell r="U84" t="str">
            <v>Изолация на външна стена , Изолация на под, Изолация на покрив, Мерки по осветление, Подмяна на дограма</v>
          </cell>
          <cell r="V84">
            <v>38659</v>
          </cell>
          <cell r="W84">
            <v>26.41</v>
          </cell>
          <cell r="X84">
            <v>13250</v>
          </cell>
          <cell r="Y84">
            <v>98516.02</v>
          </cell>
          <cell r="Z84">
            <v>7.4351000000000003</v>
          </cell>
          <cell r="AA84" t="str">
            <v>ОП РР „Енергийно обн. на бълг. домове"</v>
          </cell>
          <cell r="AB84">
            <v>29.62</v>
          </cell>
        </row>
        <row r="85">
          <cell r="A85">
            <v>176629491</v>
          </cell>
          <cell r="B85" t="str">
            <v>СДРУЖЕНИЕ НА СОБСТВЕНИЦИТЕ ГР.СЛИВЕН, Ж.К."КОМЛУКА", УЛ."ДИМИТЪР ПЕХЛИВАНОВ-ДОБРОВИЧ"БЛ.42</v>
          </cell>
          <cell r="C85" t="str">
            <v>ЖИЛИЩНА СГРАДА - СЛИВЕН</v>
          </cell>
          <cell r="D85" t="str">
            <v>обл.СЛИВЕН</v>
          </cell>
          <cell r="E85" t="str">
            <v>общ.СЛИВЕН</v>
          </cell>
          <cell r="F85" t="str">
            <v>гр.СЛИВЕН</v>
          </cell>
          <cell r="G85" t="str">
            <v>"ЕНЕРДЖИ СЕЙВИНГ" ЕООД</v>
          </cell>
          <cell r="H85" t="str">
            <v>010ЕНС194</v>
          </cell>
          <cell r="I85">
            <v>42046</v>
          </cell>
          <cell r="J85" t="str">
            <v>1968</v>
          </cell>
          <cell r="K85">
            <v>767.4</v>
          </cell>
          <cell r="L85">
            <v>600</v>
          </cell>
          <cell r="M85">
            <v>202.2</v>
          </cell>
          <cell r="N85">
            <v>118.4</v>
          </cell>
          <cell r="O85">
            <v>98193</v>
          </cell>
          <cell r="P85">
            <v>121293</v>
          </cell>
          <cell r="Q85">
            <v>71070</v>
          </cell>
          <cell r="R85">
            <v>0</v>
          </cell>
          <cell r="S85" t="str">
            <v>E</v>
          </cell>
          <cell r="T85" t="str">
            <v>С</v>
          </cell>
          <cell r="U85" t="str">
            <v>Изолация на външна стена , Изолация на под, Изолация на покрив, Мерки по осветление, Подмяна на дограма</v>
          </cell>
          <cell r="V85">
            <v>50228</v>
          </cell>
          <cell r="W85">
            <v>20.93</v>
          </cell>
          <cell r="X85">
            <v>8780</v>
          </cell>
          <cell r="Y85">
            <v>76860.08</v>
          </cell>
          <cell r="Z85">
            <v>8.7538999999999998</v>
          </cell>
          <cell r="AA85" t="str">
            <v>ОП РР „Енергийно обн. на бълг. домове"</v>
          </cell>
          <cell r="AB85">
            <v>41.41</v>
          </cell>
        </row>
        <row r="86">
          <cell r="A86">
            <v>176728735</v>
          </cell>
          <cell r="B86" t="str">
            <v>СДРУЖЕНИЕ НА СОБСТВЕНИЦИТЕ "ГР. СТАРА ЗАГОРА,  УЛ.БРЕЗА №10</v>
          </cell>
          <cell r="C86" t="str">
            <v>ЖИЛ. СГРАДА - СТАРА ЗАГОРА</v>
          </cell>
          <cell r="D86" t="str">
            <v>обл.СТАРА ЗАГОРА</v>
          </cell>
          <cell r="E86" t="str">
            <v>общ.СТАРА ЗАГОРА</v>
          </cell>
          <cell r="F86" t="str">
            <v>гр.СТАРА ЗАГОРА</v>
          </cell>
          <cell r="G86" t="str">
            <v>"ЕНЕРДЖИ СЕЙВИНГ" ЕООД</v>
          </cell>
          <cell r="H86" t="str">
            <v>010ЕНС195</v>
          </cell>
          <cell r="I86">
            <v>42089</v>
          </cell>
          <cell r="J86" t="str">
            <v>1964</v>
          </cell>
          <cell r="K86">
            <v>796</v>
          </cell>
          <cell r="L86">
            <v>585</v>
          </cell>
          <cell r="M86">
            <v>203.3</v>
          </cell>
          <cell r="N86">
            <v>111.2</v>
          </cell>
          <cell r="O86">
            <v>104376</v>
          </cell>
          <cell r="P86">
            <v>118912</v>
          </cell>
          <cell r="Q86">
            <v>65060</v>
          </cell>
          <cell r="R86">
            <v>0</v>
          </cell>
          <cell r="S86" t="str">
            <v>E</v>
          </cell>
          <cell r="T86" t="str">
            <v>С</v>
          </cell>
          <cell r="U86" t="str">
            <v>Изолация на външна стена , Изолация на под, Изолация на покрив, Мерки по осветление, Подмяна на дограма</v>
          </cell>
          <cell r="V86">
            <v>53845</v>
          </cell>
          <cell r="W86">
            <v>16.88</v>
          </cell>
          <cell r="X86">
            <v>9180</v>
          </cell>
          <cell r="Y86">
            <v>94241.96</v>
          </cell>
          <cell r="Z86">
            <v>10.266</v>
          </cell>
          <cell r="AA86" t="str">
            <v>ОП РР „Енергийно обн. на бълг. домове"</v>
          </cell>
          <cell r="AB86">
            <v>45.28</v>
          </cell>
        </row>
        <row r="87">
          <cell r="A87">
            <v>176667257</v>
          </cell>
          <cell r="B87" t="str">
            <v>СДРУЖЕНИЕ НА СОБСТВЕНИЦИТЕ, СТАРА ЗАГОРА,  "УЛ.АТАНАС КОЖУХАРОВ- 13, ВХ.А"</v>
          </cell>
          <cell r="C87" t="str">
            <v>ЖИЛ. СГРАДА - СТ. ЗАГОРА</v>
          </cell>
          <cell r="D87" t="str">
            <v>обл.СТАРА ЗАГОРА</v>
          </cell>
          <cell r="E87" t="str">
            <v>общ.СТАРА ЗАГОРА</v>
          </cell>
          <cell r="F87" t="str">
            <v>гр.СТАРА ЗАГОРА</v>
          </cell>
          <cell r="G87" t="str">
            <v>"ЕНЕРДЖИ СЕЙВИНГ" ЕООД</v>
          </cell>
          <cell r="H87" t="str">
            <v>010ЕНС196</v>
          </cell>
          <cell r="I87">
            <v>42102</v>
          </cell>
          <cell r="J87" t="str">
            <v>1993</v>
          </cell>
          <cell r="K87">
            <v>1300.9000000000001</v>
          </cell>
          <cell r="L87">
            <v>1221</v>
          </cell>
          <cell r="M87">
            <v>130.5</v>
          </cell>
          <cell r="N87">
            <v>80.8</v>
          </cell>
          <cell r="O87">
            <v>106052</v>
          </cell>
          <cell r="P87">
            <v>159285</v>
          </cell>
          <cell r="Q87">
            <v>98600</v>
          </cell>
          <cell r="R87">
            <v>0</v>
          </cell>
          <cell r="S87" t="str">
            <v>F</v>
          </cell>
          <cell r="T87" t="str">
            <v>С</v>
          </cell>
          <cell r="U87" t="str">
            <v>Изолация на външна стена , Изолация на под, Изолация на покрив, Мерки по осветление, Подмяна на дограма</v>
          </cell>
          <cell r="V87">
            <v>60683</v>
          </cell>
          <cell r="W87">
            <v>17.43</v>
          </cell>
          <cell r="X87">
            <v>8470</v>
          </cell>
          <cell r="Y87">
            <v>99957</v>
          </cell>
          <cell r="Z87">
            <v>11.8012</v>
          </cell>
          <cell r="AA87" t="str">
            <v>ОП РР „Енергийно обн. на бълг. домове"</v>
          </cell>
          <cell r="AB87">
            <v>38.090000000000003</v>
          </cell>
        </row>
        <row r="88">
          <cell r="A88">
            <v>176854196</v>
          </cell>
          <cell r="B88" t="str">
            <v>СДРУЖЕНИЕ НА СОБСТВЕНИЦИТЕ "ГР.СТАРА ЗАГОРА, УЛ. ГЕН.ИВАН ПАШИНОВ #31, ВХ.0,А,Б"</v>
          </cell>
          <cell r="C88" t="str">
            <v>ЖИЛИЩНА СГРАДА, СТАРА ЗАГОРА</v>
          </cell>
          <cell r="D88" t="str">
            <v>обл.СТАРА ЗАГОРА</v>
          </cell>
          <cell r="E88" t="str">
            <v>общ.СТАРА ЗАГОРА</v>
          </cell>
          <cell r="F88" t="str">
            <v>гр.СТАРА ЗАГОРА</v>
          </cell>
          <cell r="G88" t="str">
            <v>"ЕНЕРДЖИ СЕЙВИНГ" ЕООД</v>
          </cell>
          <cell r="H88" t="str">
            <v>010ЕНС197</v>
          </cell>
          <cell r="I88">
            <v>42103</v>
          </cell>
          <cell r="J88" t="str">
            <v>1990</v>
          </cell>
          <cell r="K88">
            <v>1252</v>
          </cell>
          <cell r="L88">
            <v>1205.2</v>
          </cell>
          <cell r="M88">
            <v>122.2</v>
          </cell>
          <cell r="N88">
            <v>78.8</v>
          </cell>
          <cell r="O88">
            <v>120993</v>
          </cell>
          <cell r="P88">
            <v>147263</v>
          </cell>
          <cell r="Q88">
            <v>95001</v>
          </cell>
          <cell r="R88">
            <v>0</v>
          </cell>
          <cell r="S88" t="str">
            <v>E</v>
          </cell>
          <cell r="T88" t="str">
            <v>С</v>
          </cell>
          <cell r="U88" t="str">
            <v>Изолация на външна стена , Изолация на под, Изолация на покрив, Мерки по осветление, Подмяна на дограма</v>
          </cell>
          <cell r="V88">
            <v>52262</v>
          </cell>
          <cell r="W88">
            <v>18.399999999999999</v>
          </cell>
          <cell r="X88">
            <v>9860</v>
          </cell>
          <cell r="Y88">
            <v>105868</v>
          </cell>
          <cell r="Z88">
            <v>10.7371</v>
          </cell>
          <cell r="AA88" t="str">
            <v>ОП РР „Енергийно обн. на бълг. домове"</v>
          </cell>
          <cell r="AB88">
            <v>35.479999999999997</v>
          </cell>
        </row>
        <row r="89">
          <cell r="A89">
            <v>176798018</v>
          </cell>
          <cell r="B89" t="str">
            <v>СДРУЖЕНИЕ НА СОБСТВЕНИЦИТЕ "СТАРА ЗАГОРА, УЛ. СЛЪНЧЕВА #6"</v>
          </cell>
          <cell r="C89" t="str">
            <v>ЖИЛ. СГР.-СТАРА ЗАГОРА, "СЛЪНЧЕВА" 6</v>
          </cell>
          <cell r="D89" t="str">
            <v>обл.СТАРА ЗАГОРА</v>
          </cell>
          <cell r="E89" t="str">
            <v>общ.СТАРА ЗАГОРА</v>
          </cell>
          <cell r="F89" t="str">
            <v>гр.СТАРА ЗАГОРА</v>
          </cell>
          <cell r="G89" t="str">
            <v>"ЕНЕРДЖИ СЕЙВИНГ" ЕООД</v>
          </cell>
          <cell r="H89" t="str">
            <v>010ЕНС199</v>
          </cell>
          <cell r="I89">
            <v>42103</v>
          </cell>
          <cell r="J89" t="str">
            <v>1964</v>
          </cell>
          <cell r="K89">
            <v>792.2</v>
          </cell>
          <cell r="L89">
            <v>722.8</v>
          </cell>
          <cell r="M89">
            <v>192.8</v>
          </cell>
          <cell r="N89">
            <v>75.900000000000006</v>
          </cell>
          <cell r="O89">
            <v>34719</v>
          </cell>
          <cell r="P89">
            <v>139385</v>
          </cell>
          <cell r="Q89">
            <v>54842</v>
          </cell>
          <cell r="R89">
            <v>0</v>
          </cell>
          <cell r="S89" t="str">
            <v>F</v>
          </cell>
          <cell r="T89" t="str">
            <v>С</v>
          </cell>
          <cell r="U89" t="str">
            <v>Изолация на външна стена , Изолация на под, Изолация на покрив, Мерки по осветление, Подмяна на дограма</v>
          </cell>
          <cell r="V89">
            <v>84542</v>
          </cell>
          <cell r="W89">
            <v>37.613999999999997</v>
          </cell>
          <cell r="X89">
            <v>18240</v>
          </cell>
          <cell r="Y89">
            <v>108946</v>
          </cell>
          <cell r="Z89">
            <v>5.9729000000000001</v>
          </cell>
          <cell r="AA89" t="str">
            <v>ОП РР „Енергийно обн. на бълг. домове"</v>
          </cell>
          <cell r="AB89">
            <v>60.65</v>
          </cell>
        </row>
        <row r="90">
          <cell r="A90">
            <v>176808035</v>
          </cell>
          <cell r="B90" t="str">
            <v>СДРУЖЕНИЕ НА СОБСТВЕНИЦИТЕ "СТАРА ЗАГОРА, БУЛ. МИТРОПОЛИТ МЕТОДИ КУСЕВ, №56 И №56А"</v>
          </cell>
          <cell r="C90" t="str">
            <v>ЖИЛИЩНА СГРАДА-СТАРА ЗАГОРА</v>
          </cell>
          <cell r="D90" t="str">
            <v>обл.СТАРА ЗАГОРА</v>
          </cell>
          <cell r="E90" t="str">
            <v>общ.СТАРА ЗАГОРА</v>
          </cell>
          <cell r="F90" t="str">
            <v>гр.СТАРА ЗАГОРА</v>
          </cell>
          <cell r="G90" t="str">
            <v>"ЕНЕРДЖИ СЕЙВИНГ" ЕООД</v>
          </cell>
          <cell r="H90" t="str">
            <v>010ЕНС200</v>
          </cell>
          <cell r="I90">
            <v>42103</v>
          </cell>
          <cell r="J90" t="str">
            <v>1961</v>
          </cell>
          <cell r="K90">
            <v>1873.2</v>
          </cell>
          <cell r="L90">
            <v>1179</v>
          </cell>
          <cell r="M90">
            <v>118</v>
          </cell>
          <cell r="N90">
            <v>80.7</v>
          </cell>
          <cell r="O90">
            <v>85877</v>
          </cell>
          <cell r="P90">
            <v>139201</v>
          </cell>
          <cell r="Q90">
            <v>95144</v>
          </cell>
          <cell r="R90">
            <v>0</v>
          </cell>
          <cell r="S90" t="str">
            <v>E</v>
          </cell>
          <cell r="T90" t="str">
            <v>С</v>
          </cell>
          <cell r="U90" t="str">
            <v>Изолация на външна стена , Изолация на под, Изолация на покрив, Мерки по осветление, Подмяна на дограма</v>
          </cell>
          <cell r="V90">
            <v>44058</v>
          </cell>
          <cell r="W90">
            <v>17.13</v>
          </cell>
          <cell r="X90">
            <v>8520</v>
          </cell>
          <cell r="Y90">
            <v>102084</v>
          </cell>
          <cell r="Z90">
            <v>11.9816</v>
          </cell>
          <cell r="AA90" t="str">
            <v>ОП РР „Енергийно обн. на бълг. домове"</v>
          </cell>
          <cell r="AB90">
            <v>31.65</v>
          </cell>
        </row>
        <row r="91">
          <cell r="A91">
            <v>176637673</v>
          </cell>
          <cell r="B91" t="str">
            <v>СДРУЖЕНИЕ НА СОБТВЕНИЦИТЕ,СТ.ЗАГОРА, БУЛ. МИТРОПОЛИТ МЕТОДИЙ КУСЕВ № 58</v>
          </cell>
          <cell r="C91" t="str">
            <v>ЖИЛ. СГРАДА - СТ. ЗАГОРА</v>
          </cell>
          <cell r="D91" t="str">
            <v>обл.СТАРА ЗАГОРА</v>
          </cell>
          <cell r="E91" t="str">
            <v>общ.СТАРА ЗАГОРА</v>
          </cell>
          <cell r="F91" t="str">
            <v>гр.СТАРА ЗАГОРА</v>
          </cell>
          <cell r="G91" t="str">
            <v>"ЕНЕРДЖИ СЕЙВИНГ" ЕООД</v>
          </cell>
          <cell r="H91" t="str">
            <v>010ЕНС201</v>
          </cell>
          <cell r="I91">
            <v>42103</v>
          </cell>
          <cell r="J91" t="str">
            <v>1964</v>
          </cell>
          <cell r="K91">
            <v>761.92</v>
          </cell>
          <cell r="L91">
            <v>551.47</v>
          </cell>
          <cell r="M91">
            <v>194.3</v>
          </cell>
          <cell r="N91">
            <v>109.3</v>
          </cell>
          <cell r="O91">
            <v>43927</v>
          </cell>
          <cell r="P91">
            <v>107042</v>
          </cell>
          <cell r="Q91">
            <v>60220</v>
          </cell>
          <cell r="R91">
            <v>0</v>
          </cell>
          <cell r="S91" t="str">
            <v>E</v>
          </cell>
          <cell r="T91" t="str">
            <v>С</v>
          </cell>
          <cell r="U91" t="str">
            <v>Изолация на външна стена , Изолация на под, Изолация на покрив, Мерки по осветление, Подмяна на дограма</v>
          </cell>
          <cell r="V91">
            <v>46823</v>
          </cell>
          <cell r="W91">
            <v>17.850000000000001</v>
          </cell>
          <cell r="X91">
            <v>8460</v>
          </cell>
          <cell r="Y91">
            <v>78722</v>
          </cell>
          <cell r="Z91">
            <v>9.3051999999999992</v>
          </cell>
          <cell r="AA91" t="str">
            <v>ОП РР „Енергийно обн. на бълг. домове"</v>
          </cell>
          <cell r="AB91">
            <v>43.74</v>
          </cell>
        </row>
        <row r="92">
          <cell r="A92">
            <v>176810075</v>
          </cell>
          <cell r="B92" t="str">
            <v>СДРУЖЕНИЕ НА СОБСТВЕНИЦИТЕ "СЛИВЕН, ул."Драган Цанков" бл. 5, вх.А и Б"</v>
          </cell>
          <cell r="C92" t="str">
            <v>ЖИЛИЩНА СГРАДА - СЛИВЕН</v>
          </cell>
          <cell r="D92" t="str">
            <v>обл.СЛИВЕН</v>
          </cell>
          <cell r="E92" t="str">
            <v>общ.СЛИВЕН</v>
          </cell>
          <cell r="F92" t="str">
            <v>гр.СЛИВЕН</v>
          </cell>
          <cell r="G92" t="str">
            <v>"ЕНЕРДЖИ СЕЙВИНГ" ЕООД</v>
          </cell>
          <cell r="H92" t="str">
            <v>010ЕНС202</v>
          </cell>
          <cell r="I92">
            <v>42103</v>
          </cell>
          <cell r="J92" t="str">
            <v>1972</v>
          </cell>
          <cell r="K92">
            <v>2649</v>
          </cell>
          <cell r="L92">
            <v>2110.44</v>
          </cell>
          <cell r="M92">
            <v>173</v>
          </cell>
          <cell r="N92">
            <v>94.7</v>
          </cell>
          <cell r="O92">
            <v>228067</v>
          </cell>
          <cell r="P92">
            <v>365106</v>
          </cell>
          <cell r="Q92">
            <v>199680</v>
          </cell>
          <cell r="R92">
            <v>178464</v>
          </cell>
          <cell r="S92" t="str">
            <v>E</v>
          </cell>
          <cell r="T92" t="str">
            <v>С</v>
          </cell>
          <cell r="U92" t="str">
            <v>Изолация на външна стена , Изолация на под, Изолация на покрив, Мерки по осветление, Подмяна на дограма</v>
          </cell>
          <cell r="V92">
            <v>165364</v>
          </cell>
          <cell r="W92">
            <v>41.4</v>
          </cell>
          <cell r="X92">
            <v>15210</v>
          </cell>
          <cell r="Y92">
            <v>204533.62</v>
          </cell>
          <cell r="Z92">
            <v>13.4473</v>
          </cell>
          <cell r="AA92" t="str">
            <v>ОП РР „Енергийно обн. на бълг. домове"</v>
          </cell>
          <cell r="AB92">
            <v>45.29</v>
          </cell>
        </row>
        <row r="93">
          <cell r="A93">
            <v>176513857</v>
          </cell>
          <cell r="B93" t="str">
            <v>СДРУЖЕНИЕ НА СОБСТВЕНИЦИТЕ "СТАРА ЗАГОРА, ул. ЗАГОРКА, кв. ЖЕЛЕЗНИК, бл.16, вх. А"</v>
          </cell>
          <cell r="C93" t="str">
            <v>ЖИЛИЩНА СГРАДА, ЖК. "ЖЕЛЕЗНИК"-СТАРА ЗАГОРА</v>
          </cell>
          <cell r="D93" t="str">
            <v>обл.СТАРА ЗАГОРА</v>
          </cell>
          <cell r="E93" t="str">
            <v>общ.СТАРА ЗАГОРА</v>
          </cell>
          <cell r="F93" t="str">
            <v>гр.СТАРА ЗАГОРА</v>
          </cell>
          <cell r="G93" t="str">
            <v>"ЕНЕРДЖИ СЕЙВИНГ" ЕООД</v>
          </cell>
          <cell r="H93" t="str">
            <v>010ЕНС203</v>
          </cell>
          <cell r="I93">
            <v>42103</v>
          </cell>
          <cell r="J93" t="str">
            <v>1992</v>
          </cell>
          <cell r="K93">
            <v>1329.48</v>
          </cell>
          <cell r="L93">
            <v>1237</v>
          </cell>
          <cell r="M93">
            <v>128.80000000000001</v>
          </cell>
          <cell r="N93">
            <v>86</v>
          </cell>
          <cell r="O93">
            <v>99932</v>
          </cell>
          <cell r="P93">
            <v>159360</v>
          </cell>
          <cell r="Q93">
            <v>106424</v>
          </cell>
          <cell r="R93">
            <v>0</v>
          </cell>
          <cell r="S93" t="str">
            <v>F</v>
          </cell>
          <cell r="T93" t="str">
            <v>С</v>
          </cell>
          <cell r="U93" t="str">
            <v>Изолация на външна стена , Изолация на под, Изолация на покрив, Мерки по осветление, Подмяна на дограма</v>
          </cell>
          <cell r="V93">
            <v>52938</v>
          </cell>
          <cell r="W93">
            <v>19.12</v>
          </cell>
          <cell r="X93">
            <v>10200</v>
          </cell>
          <cell r="Y93">
            <v>108588</v>
          </cell>
          <cell r="Z93">
            <v>10.645799999999999</v>
          </cell>
          <cell r="AA93" t="str">
            <v>ОП РР „Енергийно обн. на бълг. домове"</v>
          </cell>
          <cell r="AB93">
            <v>33.21</v>
          </cell>
        </row>
        <row r="94">
          <cell r="A94">
            <v>176797521</v>
          </cell>
          <cell r="B94" t="str">
            <v>СДРУЖЕНИЕ НА СОБСТВЕНИЦИТЕ "СТАРА ЗАГОРА, ул. ИЛИНДЕН-10 А"</v>
          </cell>
          <cell r="C94" t="str">
            <v>ЖИЛИЩНА СГРАДА-СТ. ЗАГОРА</v>
          </cell>
          <cell r="D94" t="str">
            <v>обл.СТАРА ЗАГОРА</v>
          </cell>
          <cell r="E94" t="str">
            <v>общ.СТАРА ЗАГОРА</v>
          </cell>
          <cell r="F94" t="str">
            <v>гр.СТАРА ЗАГОРА</v>
          </cell>
          <cell r="G94" t="str">
            <v>"ЕНЕРДЖИ СЕЙВИНГ" ЕООД</v>
          </cell>
          <cell r="H94" t="str">
            <v>010ЕНС204</v>
          </cell>
          <cell r="I94">
            <v>42115</v>
          </cell>
          <cell r="J94" t="str">
            <v>2011</v>
          </cell>
          <cell r="K94">
            <v>717.9</v>
          </cell>
          <cell r="L94">
            <v>671.4</v>
          </cell>
          <cell r="M94">
            <v>85</v>
          </cell>
          <cell r="N94">
            <v>49.2</v>
          </cell>
          <cell r="O94">
            <v>44471</v>
          </cell>
          <cell r="P94">
            <v>57105</v>
          </cell>
          <cell r="Q94">
            <v>33020</v>
          </cell>
          <cell r="R94">
            <v>0</v>
          </cell>
          <cell r="S94" t="str">
            <v>D</v>
          </cell>
          <cell r="T94" t="str">
            <v>B</v>
          </cell>
          <cell r="U94" t="str">
            <v>Изолация на външна стена , Изолация на покрив, Мерки по осветление, Подмяна на дограма</v>
          </cell>
          <cell r="V94">
            <v>24086</v>
          </cell>
          <cell r="W94">
            <v>19.739999999999998</v>
          </cell>
          <cell r="X94">
            <v>8260</v>
          </cell>
          <cell r="Y94">
            <v>73443.47</v>
          </cell>
          <cell r="Z94">
            <v>8.8914000000000009</v>
          </cell>
          <cell r="AA94" t="str">
            <v>ОП РР „Енергийно обн. на бълг. домове"</v>
          </cell>
          <cell r="AB94">
            <v>42.17</v>
          </cell>
        </row>
        <row r="95">
          <cell r="A95">
            <v>176806041</v>
          </cell>
          <cell r="B95" t="str">
            <v>СДРУЖЕНИЕ НА СОБСТВЕНИЦИТЕ "СТАРА ЗАГОРА, УЛ. ЦАР СИМЕОН ВЕЛИКИ # 88"</v>
          </cell>
          <cell r="C95" t="str">
            <v>ЖИЛ. СГР.-СТАРА ЗАГОРА, "ЦАР СИМЕОН ВЕЛИКИ" 88</v>
          </cell>
          <cell r="D95" t="str">
            <v>обл.СТАРА ЗАГОРА</v>
          </cell>
          <cell r="E95" t="str">
            <v>общ.СТАРА ЗАГОРА</v>
          </cell>
          <cell r="F95" t="str">
            <v>гр.СТАРА ЗАГОРА</v>
          </cell>
          <cell r="G95" t="str">
            <v>"ЕНЕРДЖИ СЕЙВИНГ" ЕООД</v>
          </cell>
          <cell r="H95" t="str">
            <v>010ЕНС205</v>
          </cell>
          <cell r="I95">
            <v>42118</v>
          </cell>
          <cell r="J95" t="str">
            <v>1959</v>
          </cell>
          <cell r="K95">
            <v>1321</v>
          </cell>
          <cell r="L95">
            <v>917</v>
          </cell>
          <cell r="M95">
            <v>127.7</v>
          </cell>
          <cell r="N95">
            <v>83.4</v>
          </cell>
          <cell r="O95">
            <v>70725</v>
          </cell>
          <cell r="P95">
            <v>117107</v>
          </cell>
          <cell r="Q95">
            <v>76508</v>
          </cell>
          <cell r="R95">
            <v>0</v>
          </cell>
          <cell r="S95" t="str">
            <v>E</v>
          </cell>
          <cell r="T95" t="str">
            <v>С</v>
          </cell>
          <cell r="U95" t="str">
            <v>Изолация на външна стена , Изолация на покрив, Мерки по осветление, Подмяна на дограма</v>
          </cell>
          <cell r="V95">
            <v>40599</v>
          </cell>
          <cell r="W95">
            <v>26.76</v>
          </cell>
          <cell r="X95">
            <v>11300</v>
          </cell>
          <cell r="Y95">
            <v>104438</v>
          </cell>
          <cell r="Z95">
            <v>9.2423000000000002</v>
          </cell>
          <cell r="AA95" t="str">
            <v>ОП РР „Енергийно обн. на бълг. домове"</v>
          </cell>
          <cell r="AB95">
            <v>34.659999999999997</v>
          </cell>
        </row>
        <row r="96">
          <cell r="A96">
            <v>176808747</v>
          </cell>
          <cell r="B96" t="str">
            <v>СДРУЖЕНИЕ НА ЕТАЖНА СОБСТВЕНОСТ , Сливен, ул." Драган Цанков"бл.3,вх.А и Б</v>
          </cell>
          <cell r="C96" t="str">
            <v>МЖС - СЛИВЕН</v>
          </cell>
          <cell r="D96" t="str">
            <v>обл.СЛИВЕН</v>
          </cell>
          <cell r="E96" t="str">
            <v>общ.СЛИВЕН</v>
          </cell>
          <cell r="F96" t="str">
            <v>гр.СЛИВЕН</v>
          </cell>
          <cell r="G96" t="str">
            <v>"ЕНЕРДЖИ СЕЙВИНГ" ЕООД</v>
          </cell>
          <cell r="H96" t="str">
            <v>010ЕНС206</v>
          </cell>
          <cell r="I96">
            <v>42118</v>
          </cell>
          <cell r="J96" t="str">
            <v>1964</v>
          </cell>
          <cell r="K96">
            <v>1515</v>
          </cell>
          <cell r="L96">
            <v>1424.8</v>
          </cell>
          <cell r="M96">
            <v>191</v>
          </cell>
          <cell r="N96">
            <v>94</v>
          </cell>
          <cell r="O96">
            <v>177356</v>
          </cell>
          <cell r="P96">
            <v>365106</v>
          </cell>
          <cell r="Q96">
            <v>134190</v>
          </cell>
          <cell r="R96">
            <v>140599</v>
          </cell>
          <cell r="S96" t="str">
            <v>E</v>
          </cell>
          <cell r="T96" t="str">
            <v>B</v>
          </cell>
          <cell r="U96" t="str">
            <v>ВЕИ, Изолация на външна стена , Изолация на под, Изолация на покрив, Мерки по осветление, Подмяна на дограма</v>
          </cell>
          <cell r="V96">
            <v>138163</v>
          </cell>
          <cell r="W96">
            <v>40.92</v>
          </cell>
          <cell r="X96">
            <v>12820</v>
          </cell>
          <cell r="Y96">
            <v>165358.94</v>
          </cell>
          <cell r="Z96">
            <v>12.8985</v>
          </cell>
          <cell r="AA96" t="str">
            <v>ОП РР „Енергийно обн. на бълг. домове"</v>
          </cell>
          <cell r="AB96">
            <v>37.840000000000003</v>
          </cell>
        </row>
        <row r="97">
          <cell r="A97">
            <v>176733134</v>
          </cell>
          <cell r="B97" t="str">
            <v>СДРУЖЕНИЕ НА СОБСТВЕНИЦИТЕ "ГР. СТАРА ЗАГОРА, УЛ. ГЕНЕРАЛ ГУРКО # 70</v>
          </cell>
          <cell r="C97" t="str">
            <v>МЖС - СТ ЗАГОРА</v>
          </cell>
          <cell r="D97" t="str">
            <v>обл.СТАРА ЗАГОРА</v>
          </cell>
          <cell r="E97" t="str">
            <v>общ.СТАРА ЗАГОРА</v>
          </cell>
          <cell r="F97" t="str">
            <v>гр.СТАРА ЗАГОРА</v>
          </cell>
          <cell r="G97" t="str">
            <v>"ЕНЕРДЖИ СЕЙВИНГ" ЕООД</v>
          </cell>
          <cell r="H97" t="str">
            <v>010ЕНС207</v>
          </cell>
          <cell r="I97">
            <v>42122</v>
          </cell>
          <cell r="J97" t="str">
            <v>1964</v>
          </cell>
          <cell r="K97">
            <v>1167</v>
          </cell>
          <cell r="L97">
            <v>868.7</v>
          </cell>
          <cell r="M97">
            <v>232.4</v>
          </cell>
          <cell r="N97">
            <v>126.9</v>
          </cell>
          <cell r="O97">
            <v>61354</v>
          </cell>
          <cell r="P97">
            <v>205401</v>
          </cell>
          <cell r="Q97">
            <v>112130</v>
          </cell>
          <cell r="R97">
            <v>0</v>
          </cell>
          <cell r="S97" t="str">
            <v>E</v>
          </cell>
          <cell r="T97" t="str">
            <v>С</v>
          </cell>
          <cell r="U97" t="str">
            <v>Изолация на външна стена , Изолация на под, Мерки по осветление, Подмяна на дограма</v>
          </cell>
          <cell r="V97">
            <v>93263</v>
          </cell>
          <cell r="W97">
            <v>28.33</v>
          </cell>
          <cell r="X97">
            <v>13790</v>
          </cell>
          <cell r="Y97">
            <v>111425</v>
          </cell>
          <cell r="Z97">
            <v>8.0800999999999998</v>
          </cell>
          <cell r="AA97" t="str">
            <v>ОП РР „Енергийно обн. на бълг. домове"</v>
          </cell>
          <cell r="AB97">
            <v>45.4</v>
          </cell>
        </row>
        <row r="98">
          <cell r="A98">
            <v>176797464</v>
          </cell>
          <cell r="B98" t="str">
            <v>СДРУЖЕНИЕ НА СОБСТВЕНИЦИТЕ "СТАРА ЗАГОРА, УЛ. ГОСПОДИН МИХАЙЛОВСКИ #53"</v>
          </cell>
          <cell r="C98" t="str">
            <v>МЖС - СТ. ЗАГОРА</v>
          </cell>
          <cell r="D98" t="str">
            <v>обл.СТАРА ЗАГОРА</v>
          </cell>
          <cell r="E98" t="str">
            <v>общ.СТАРА ЗАГОРА</v>
          </cell>
          <cell r="F98" t="str">
            <v>гр.СТАРА ЗАГОРА</v>
          </cell>
          <cell r="G98" t="str">
            <v>"ЕНЕРДЖИ СЕЙВИНГ" ЕООД</v>
          </cell>
          <cell r="H98" t="str">
            <v>010ЕНС208</v>
          </cell>
          <cell r="I98">
            <v>42123</v>
          </cell>
          <cell r="J98" t="str">
            <v>2001</v>
          </cell>
          <cell r="K98">
            <v>680</v>
          </cell>
          <cell r="L98">
            <v>575</v>
          </cell>
          <cell r="M98">
            <v>176.9</v>
          </cell>
          <cell r="N98">
            <v>102.3</v>
          </cell>
          <cell r="O98">
            <v>45800</v>
          </cell>
          <cell r="P98">
            <v>101701</v>
          </cell>
          <cell r="Q98">
            <v>58840</v>
          </cell>
          <cell r="R98">
            <v>0</v>
          </cell>
          <cell r="S98" t="str">
            <v>F</v>
          </cell>
          <cell r="T98" t="str">
            <v>С</v>
          </cell>
          <cell r="U98" t="str">
            <v>Изолация на външна стена , Изолация на под, Изолация на покрив, Подмяна на дограма</v>
          </cell>
          <cell r="V98">
            <v>42853</v>
          </cell>
          <cell r="W98">
            <v>23.92</v>
          </cell>
          <cell r="X98">
            <v>10370</v>
          </cell>
          <cell r="Y98">
            <v>72089</v>
          </cell>
          <cell r="Z98">
            <v>6.9516</v>
          </cell>
          <cell r="AA98" t="str">
            <v>ОП РР „Енергийно обн. на бълг. домове"</v>
          </cell>
          <cell r="AB98">
            <v>42.13</v>
          </cell>
        </row>
        <row r="99">
          <cell r="A99">
            <v>176807717</v>
          </cell>
          <cell r="B99" t="str">
            <v>СДРУЖЕНИЕ НА СОБСТВЕНИЦИТЕ "СТАРА ЗАГОРА, УЛ. ЦАР ИВАН АСЕН II,#158"</v>
          </cell>
          <cell r="C99" t="str">
            <v>ЖИЛ. СГР.-СТАРА ЗАГОРА, "ЦАР ИВ. АСЕН ІІ" 158</v>
          </cell>
          <cell r="D99" t="str">
            <v>обл.СТАРА ЗАГОРА</v>
          </cell>
          <cell r="E99" t="str">
            <v>общ.СТАРА ЗАГОРА</v>
          </cell>
          <cell r="F99" t="str">
            <v>гр.СТАРА ЗАГОРА</v>
          </cell>
          <cell r="G99" t="str">
            <v>"ЕНЕРДЖИ СЕЙВИНГ" ЕООД</v>
          </cell>
          <cell r="H99" t="str">
            <v>010ЕНС209</v>
          </cell>
          <cell r="I99">
            <v>42123</v>
          </cell>
          <cell r="J99" t="str">
            <v>1977</v>
          </cell>
          <cell r="K99">
            <v>1114.4000000000001</v>
          </cell>
          <cell r="L99">
            <v>1064.8</v>
          </cell>
          <cell r="M99">
            <v>151.9</v>
          </cell>
          <cell r="N99">
            <v>69.400000000000006</v>
          </cell>
          <cell r="O99">
            <v>74986</v>
          </cell>
          <cell r="P99">
            <v>161728</v>
          </cell>
          <cell r="Q99">
            <v>73913</v>
          </cell>
          <cell r="R99">
            <v>0</v>
          </cell>
          <cell r="S99" t="str">
            <v>D</v>
          </cell>
          <cell r="T99" t="str">
            <v>B</v>
          </cell>
          <cell r="U99" t="str">
            <v>Изолация на външна стена , Изолация на под, Изолация на покрив, Мерки по осветление, Подмяна на дограма</v>
          </cell>
          <cell r="V99">
            <v>87815</v>
          </cell>
          <cell r="W99">
            <v>31.459</v>
          </cell>
          <cell r="X99">
            <v>12770</v>
          </cell>
          <cell r="Y99">
            <v>115930.06</v>
          </cell>
          <cell r="Z99">
            <v>9.0783000000000005</v>
          </cell>
          <cell r="AA99" t="str">
            <v>ОП РР „Енергийно обн. на бълг. домове"</v>
          </cell>
          <cell r="AB99">
            <v>54.29</v>
          </cell>
        </row>
        <row r="100">
          <cell r="A100">
            <v>176806326</v>
          </cell>
          <cell r="B100" t="str">
            <v>СДРУЖЕНИЕ НА СОБСТВЕНИЦИТЕ "ГР. СТАРА ЗАГОРА, УЛ. ДИМИТЪР НАУМОВ #86"</v>
          </cell>
          <cell r="C100" t="str">
            <v>МЖС - СТ. ЗАГОРА</v>
          </cell>
          <cell r="D100" t="str">
            <v>обл.СТАРА ЗАГОРА</v>
          </cell>
          <cell r="E100" t="str">
            <v>общ.СТАРА ЗАГОРА</v>
          </cell>
          <cell r="F100" t="str">
            <v>гр.СТАРА ЗАГОРА</v>
          </cell>
          <cell r="G100" t="str">
            <v>"ЕНЕРДЖИ СЕЙВИНГ" ЕООД</v>
          </cell>
          <cell r="H100" t="str">
            <v>010ЕНС210</v>
          </cell>
          <cell r="I100">
            <v>42124</v>
          </cell>
          <cell r="J100" t="str">
            <v>1963</v>
          </cell>
          <cell r="K100">
            <v>819.26</v>
          </cell>
          <cell r="L100">
            <v>598.15</v>
          </cell>
          <cell r="M100">
            <v>153.19999999999999</v>
          </cell>
          <cell r="N100">
            <v>95</v>
          </cell>
          <cell r="O100">
            <v>40606</v>
          </cell>
          <cell r="P100">
            <v>91576</v>
          </cell>
          <cell r="Q100">
            <v>56840</v>
          </cell>
          <cell r="R100">
            <v>0</v>
          </cell>
          <cell r="S100" t="str">
            <v>E</v>
          </cell>
          <cell r="T100" t="str">
            <v>B</v>
          </cell>
          <cell r="U100" t="str">
            <v>Изолация на външна стена , Изолация на под, Мерки по осветление, Подмяна на дограма</v>
          </cell>
          <cell r="V100">
            <v>34728</v>
          </cell>
          <cell r="W100">
            <v>15.49</v>
          </cell>
          <cell r="X100">
            <v>6460</v>
          </cell>
          <cell r="Y100">
            <v>57429</v>
          </cell>
          <cell r="Z100">
            <v>8.8899000000000008</v>
          </cell>
          <cell r="AA100" t="str">
            <v>ОП РР „Енергийно обн. на бълг. домове"</v>
          </cell>
          <cell r="AB100">
            <v>37.92</v>
          </cell>
        </row>
        <row r="101">
          <cell r="A101">
            <v>176803668</v>
          </cell>
          <cell r="B101" t="str">
            <v>СДРУЖЕНИЕ НА СОБСТВЕНИЦИТЕ "СТАРА ЗАГОРА, УЛ.АВГУСТА ТРАЯНА #40, ВХ. А"</v>
          </cell>
          <cell r="C101" t="str">
            <v>МЖС - СТ. ЗАГОРА</v>
          </cell>
          <cell r="D101" t="str">
            <v>обл.СТАРА ЗАГОРА</v>
          </cell>
          <cell r="E101" t="str">
            <v>общ.СТАРА ЗАГОРА</v>
          </cell>
          <cell r="F101" t="str">
            <v>гр.СТАРА ЗАГОРА</v>
          </cell>
          <cell r="G101" t="str">
            <v>"ЕНЕРДЖИ СЕЙВИНГ" ЕООД</v>
          </cell>
          <cell r="H101" t="str">
            <v>010ЕНС211</v>
          </cell>
          <cell r="I101">
            <v>42124</v>
          </cell>
          <cell r="J101" t="str">
            <v>1967</v>
          </cell>
          <cell r="K101">
            <v>906.64</v>
          </cell>
          <cell r="L101">
            <v>596.6</v>
          </cell>
          <cell r="M101">
            <v>129.6</v>
          </cell>
          <cell r="N101">
            <v>79.5</v>
          </cell>
          <cell r="O101">
            <v>33784</v>
          </cell>
          <cell r="P101">
            <v>77390</v>
          </cell>
          <cell r="Q101">
            <v>47480</v>
          </cell>
          <cell r="R101">
            <v>0</v>
          </cell>
          <cell r="S101" t="str">
            <v>F</v>
          </cell>
          <cell r="T101" t="str">
            <v>С</v>
          </cell>
          <cell r="U101" t="str">
            <v>Изолация на външна стена , Изолация на под, Изолация на покрив, Мерки по осветление, Подмяна на дограма</v>
          </cell>
          <cell r="V101">
            <v>30031</v>
          </cell>
          <cell r="W101">
            <v>24.59</v>
          </cell>
          <cell r="X101">
            <v>10220</v>
          </cell>
          <cell r="Y101">
            <v>80795</v>
          </cell>
          <cell r="Z101">
            <v>7.9055</v>
          </cell>
          <cell r="AA101" t="str">
            <v>ОП РР „Енергийно обн. на бълг. домове"</v>
          </cell>
          <cell r="AB101">
            <v>38.799999999999997</v>
          </cell>
        </row>
        <row r="102">
          <cell r="A102">
            <v>176809945</v>
          </cell>
          <cell r="B102" t="str">
            <v>СДРУЖЕНИЕ НА СОБСТВЕНИЦИТЕ "ГР. СТАРА ЗАГОРА, УЛ. ЦАР ИВАН АСЕН II #97"</v>
          </cell>
          <cell r="C102" t="str">
            <v>ЖИЛ. СГР.-СТАРА ЗАГОРА, ЦАР ИВАН АСЕН 97</v>
          </cell>
          <cell r="D102" t="str">
            <v>обл.СТАРА ЗАГОРА</v>
          </cell>
          <cell r="E102" t="str">
            <v>общ.СТАРА ЗАГОРА</v>
          </cell>
          <cell r="F102" t="str">
            <v>гр.СТАРА ЗАГОРА</v>
          </cell>
          <cell r="G102" t="str">
            <v>"ЕНЕРДЖИ СЕЙВИНГ" ЕООД</v>
          </cell>
          <cell r="H102" t="str">
            <v>010ЕНС212</v>
          </cell>
          <cell r="I102">
            <v>42124</v>
          </cell>
          <cell r="J102" t="str">
            <v>1964</v>
          </cell>
          <cell r="K102">
            <v>799.74</v>
          </cell>
          <cell r="L102">
            <v>593.77</v>
          </cell>
          <cell r="M102">
            <v>195.9</v>
          </cell>
          <cell r="N102">
            <v>104.6</v>
          </cell>
          <cell r="O102">
            <v>65123</v>
          </cell>
          <cell r="P102">
            <v>116367</v>
          </cell>
          <cell r="Q102">
            <v>62154</v>
          </cell>
          <cell r="R102">
            <v>0</v>
          </cell>
          <cell r="S102" t="str">
            <v>E</v>
          </cell>
          <cell r="T102" t="str">
            <v>B</v>
          </cell>
          <cell r="U102" t="str">
            <v>Изолация на външна стена , Изолация на под, Изолация на покрив, Мерки по осветление, Подмяна на дограма</v>
          </cell>
          <cell r="V102">
            <v>54213</v>
          </cell>
          <cell r="W102">
            <v>18.713999999999999</v>
          </cell>
          <cell r="X102">
            <v>8800</v>
          </cell>
          <cell r="Y102">
            <v>87414</v>
          </cell>
          <cell r="Z102">
            <v>9.9334000000000007</v>
          </cell>
          <cell r="AA102" t="str">
            <v>ОП РР „Енергийно обн. на бълг. домове"</v>
          </cell>
          <cell r="AB102">
            <v>46.58</v>
          </cell>
        </row>
        <row r="103">
          <cell r="A103">
            <v>176809895</v>
          </cell>
          <cell r="B103" t="str">
            <v>СДРУЖЕНИЕ НА СОБСТВЕНИЦИТЕ "ЕДЕЛВАЙС"</v>
          </cell>
          <cell r="C103" t="str">
            <v>ЖИЛ. СГРА.-СТАРА ЗАГОРА</v>
          </cell>
          <cell r="D103" t="str">
            <v>обл.СТАРА ЗАГОРА</v>
          </cell>
          <cell r="E103" t="str">
            <v>общ.СТАРА ЗАГОРА</v>
          </cell>
          <cell r="F103" t="str">
            <v>гр.СТАРА ЗАГОРА</v>
          </cell>
          <cell r="G103" t="str">
            <v>"ЕНЕРДЖИ СЕЙВИНГ" ЕООД</v>
          </cell>
          <cell r="H103" t="str">
            <v>010ЕНС213</v>
          </cell>
          <cell r="I103">
            <v>42124</v>
          </cell>
          <cell r="J103" t="str">
            <v>1965</v>
          </cell>
          <cell r="K103">
            <v>1006.85</v>
          </cell>
          <cell r="L103">
            <v>594.20000000000005</v>
          </cell>
          <cell r="M103">
            <v>137.4</v>
          </cell>
          <cell r="N103">
            <v>78.599999999999994</v>
          </cell>
          <cell r="O103">
            <v>45486</v>
          </cell>
          <cell r="P103">
            <v>81615</v>
          </cell>
          <cell r="Q103">
            <v>46715</v>
          </cell>
          <cell r="R103">
            <v>0</v>
          </cell>
          <cell r="S103" t="str">
            <v>F</v>
          </cell>
          <cell r="T103" t="str">
            <v>С</v>
          </cell>
          <cell r="U103" t="str">
            <v>Изолация на външна стена , Изолация на под, Изолация на покрив, Мерки по осветление, Подмяна на дограма</v>
          </cell>
          <cell r="V103">
            <v>34901</v>
          </cell>
          <cell r="W103">
            <v>28.58</v>
          </cell>
          <cell r="X103">
            <v>11860</v>
          </cell>
          <cell r="Y103">
            <v>84225</v>
          </cell>
          <cell r="Z103">
            <v>7.1016000000000004</v>
          </cell>
          <cell r="AA103" t="str">
            <v>ОП РР „Енергийно обн. на бълг. домове"</v>
          </cell>
          <cell r="AB103">
            <v>42.76</v>
          </cell>
        </row>
        <row r="104">
          <cell r="A104">
            <v>176807780</v>
          </cell>
          <cell r="B104" t="str">
            <v>СДРУЖЕНИЕ НА СОБСТВЕНИЦИТЕ "СТАРА ЗАГОРА, УЛ. СВЕТА БОГОРОДИЦА # 118</v>
          </cell>
          <cell r="C104" t="str">
            <v>МЖС  СТАРА ЗАГОРА</v>
          </cell>
          <cell r="D104" t="str">
            <v>обл.СТАРА ЗАГОРА</v>
          </cell>
          <cell r="E104" t="str">
            <v>общ.СТАРА ЗАГОРА</v>
          </cell>
          <cell r="F104" t="str">
            <v>гр.СТАРА ЗАГОРА</v>
          </cell>
          <cell r="G104" t="str">
            <v>"ЕНЕРДЖИ СЕЙВИНГ" ЕООД</v>
          </cell>
          <cell r="H104" t="str">
            <v>010ЕНС214</v>
          </cell>
          <cell r="I104">
            <v>42124</v>
          </cell>
          <cell r="J104" t="str">
            <v>1999</v>
          </cell>
          <cell r="K104">
            <v>659</v>
          </cell>
          <cell r="L104">
            <v>608.20000000000005</v>
          </cell>
          <cell r="M104">
            <v>119</v>
          </cell>
          <cell r="N104">
            <v>66.7</v>
          </cell>
          <cell r="O104">
            <v>52327</v>
          </cell>
          <cell r="P104">
            <v>72352</v>
          </cell>
          <cell r="Q104">
            <v>40540</v>
          </cell>
          <cell r="R104">
            <v>0</v>
          </cell>
          <cell r="S104" t="str">
            <v>D</v>
          </cell>
          <cell r="T104" t="str">
            <v>B</v>
          </cell>
          <cell r="U104" t="str">
            <v>Изолация на външна стена , Изолация на под, Изолация на покрив, Мерки по осветление, Подмяна на дограма</v>
          </cell>
          <cell r="V104">
            <v>31811</v>
          </cell>
          <cell r="W104">
            <v>11.34</v>
          </cell>
          <cell r="X104">
            <v>5880</v>
          </cell>
          <cell r="Y104">
            <v>73307</v>
          </cell>
          <cell r="Z104">
            <v>12.4671</v>
          </cell>
          <cell r="AA104" t="str">
            <v>ОП РР „Енергийно обн. на бълг. домове"</v>
          </cell>
          <cell r="AB104">
            <v>43.96</v>
          </cell>
        </row>
        <row r="105">
          <cell r="A105">
            <v>176809016</v>
          </cell>
          <cell r="B105" t="str">
            <v>СДРУЖЕНИЕ НА СОБСТВЕНИЦИТЕ "ЯМБОЛ, ул. Г.С.РАКОВСКИ" # 37, вх.А и Б""</v>
          </cell>
          <cell r="C105" t="str">
            <v>МЖС ЯМБОЛ</v>
          </cell>
          <cell r="D105" t="str">
            <v>обл.ЯМБОЛ</v>
          </cell>
          <cell r="E105" t="str">
            <v>общ.ЯМБОЛ</v>
          </cell>
          <cell r="F105" t="str">
            <v>гр.ЯМБОЛ</v>
          </cell>
          <cell r="G105" t="str">
            <v>"ЕНЕРДЖИ СЕЙВИНГ" ЕООД</v>
          </cell>
          <cell r="H105" t="str">
            <v>010ЕНС215</v>
          </cell>
          <cell r="I105">
            <v>42124</v>
          </cell>
          <cell r="J105" t="str">
            <v>1964</v>
          </cell>
          <cell r="K105">
            <v>1444</v>
          </cell>
          <cell r="L105">
            <v>1360</v>
          </cell>
          <cell r="M105">
            <v>166.8</v>
          </cell>
          <cell r="N105">
            <v>84</v>
          </cell>
          <cell r="O105">
            <v>86661</v>
          </cell>
          <cell r="P105">
            <v>226811</v>
          </cell>
          <cell r="Q105">
            <v>114000</v>
          </cell>
          <cell r="R105">
            <v>0</v>
          </cell>
          <cell r="S105" t="str">
            <v>G</v>
          </cell>
          <cell r="T105" t="str">
            <v>С</v>
          </cell>
          <cell r="U105" t="str">
            <v>Изолация на външна стена , Изолация на под, Изолация на покрив, Мерки по абонатна станция, Подмяна на дограма</v>
          </cell>
          <cell r="V105">
            <v>112746</v>
          </cell>
          <cell r="W105">
            <v>76.364999999999995</v>
          </cell>
          <cell r="X105">
            <v>32290</v>
          </cell>
          <cell r="Y105">
            <v>198558</v>
          </cell>
          <cell r="Z105">
            <v>6.1492000000000004</v>
          </cell>
          <cell r="AA105" t="str">
            <v>ОП РР „Енергийно обн. на бълг. домове"</v>
          </cell>
          <cell r="AB105">
            <v>49.7</v>
          </cell>
        </row>
        <row r="106">
          <cell r="A106">
            <v>176807734</v>
          </cell>
          <cell r="B106" t="str">
            <v>СДРУЖЕНИЕ НА СОБСТВЕНИЦИТЕ "ЯМБОЛ, ул. "ПРЕСЛАВ"" # 28</v>
          </cell>
          <cell r="C106" t="str">
            <v>МЖС  ЯМБОЛ</v>
          </cell>
          <cell r="D106" t="str">
            <v>обл.ЯМБОЛ</v>
          </cell>
          <cell r="E106" t="str">
            <v>общ.ЯМБОЛ</v>
          </cell>
          <cell r="F106" t="str">
            <v>гр.ЯМБОЛ</v>
          </cell>
          <cell r="G106" t="str">
            <v>"ЕНЕРДЖИ СЕЙВИНГ" ЕООД</v>
          </cell>
          <cell r="H106" t="str">
            <v>010ЕНС216</v>
          </cell>
          <cell r="I106">
            <v>42124</v>
          </cell>
          <cell r="J106" t="str">
            <v>1970</v>
          </cell>
          <cell r="K106">
            <v>1035</v>
          </cell>
          <cell r="L106">
            <v>797.3</v>
          </cell>
          <cell r="M106">
            <v>115</v>
          </cell>
          <cell r="N106">
            <v>80</v>
          </cell>
          <cell r="O106">
            <v>55946</v>
          </cell>
          <cell r="P106">
            <v>91815</v>
          </cell>
          <cell r="Q106">
            <v>63750</v>
          </cell>
          <cell r="R106">
            <v>0</v>
          </cell>
          <cell r="S106" t="str">
            <v>D</v>
          </cell>
          <cell r="T106" t="str">
            <v>С</v>
          </cell>
          <cell r="U106" t="str">
            <v>Изолация на външна стена , Мерки по осветление, Подмяна на дограма</v>
          </cell>
          <cell r="V106">
            <v>28056</v>
          </cell>
          <cell r="W106">
            <v>16.190000000000001</v>
          </cell>
          <cell r="X106">
            <v>6970</v>
          </cell>
          <cell r="Y106">
            <v>83191</v>
          </cell>
          <cell r="Z106">
            <v>11.935499999999999</v>
          </cell>
          <cell r="AA106" t="str">
            <v>ОП РР „Енергийно обн. на бълг. домове"</v>
          </cell>
          <cell r="AB106">
            <v>30.55</v>
          </cell>
        </row>
        <row r="107">
          <cell r="A107">
            <v>176805815</v>
          </cell>
          <cell r="B107" t="str">
            <v>СДРУЖЕНИЕ НА СОБСТВЕНИЦИТЕ "ХАН КРУМ 43 БУРГАС"</v>
          </cell>
          <cell r="C107" t="str">
            <v>МЖС - БУРГАС</v>
          </cell>
          <cell r="D107" t="str">
            <v>обл.БУРГАС</v>
          </cell>
          <cell r="E107" t="str">
            <v>общ.БУРГАС</v>
          </cell>
          <cell r="F107" t="str">
            <v>гр.БУРГАС</v>
          </cell>
          <cell r="G107" t="str">
            <v>"ЕНЕРДЖИ СЕЙВИНГ" ЕООД</v>
          </cell>
          <cell r="H107" t="str">
            <v>010ЕНС217</v>
          </cell>
          <cell r="I107">
            <v>42124</v>
          </cell>
          <cell r="J107" t="str">
            <v>1995</v>
          </cell>
          <cell r="K107">
            <v>828.7</v>
          </cell>
          <cell r="L107">
            <v>729</v>
          </cell>
          <cell r="M107">
            <v>72.400000000000006</v>
          </cell>
          <cell r="N107">
            <v>56.5</v>
          </cell>
          <cell r="O107">
            <v>35941</v>
          </cell>
          <cell r="P107">
            <v>52784</v>
          </cell>
          <cell r="Q107">
            <v>41200</v>
          </cell>
          <cell r="R107">
            <v>0</v>
          </cell>
          <cell r="S107" t="str">
            <v>С</v>
          </cell>
          <cell r="T107" t="str">
            <v>B</v>
          </cell>
          <cell r="U107" t="str">
            <v>Изолация на външна стена , Изолация на под, Изолация на покрив, Мерки по осветление, Подмяна на дограма</v>
          </cell>
          <cell r="V107">
            <v>11567</v>
          </cell>
          <cell r="W107">
            <v>9.48</v>
          </cell>
          <cell r="X107">
            <v>3930</v>
          </cell>
          <cell r="Y107">
            <v>26809</v>
          </cell>
          <cell r="Z107">
            <v>6.8216000000000001</v>
          </cell>
          <cell r="AA107" t="str">
            <v>ОП РР „Енергийно обн. на бълг. домове"</v>
          </cell>
          <cell r="AB107">
            <v>21.91</v>
          </cell>
        </row>
        <row r="108">
          <cell r="A108">
            <v>176811597</v>
          </cell>
          <cell r="B108" t="str">
            <v>СДРУЖЕНИЕ НА СОБСТВЕНИЦИТЕ "СТАРА ЗАГОРА, УЛ. ХАДЖИ ДИМИТЪР АСЕНОВ # 81"</v>
          </cell>
          <cell r="C108" t="str">
            <v>ЖИЛ. СГР.-СТАРА ЗАГОРА</v>
          </cell>
          <cell r="D108" t="str">
            <v>обл.СТАРА ЗАГОРА</v>
          </cell>
          <cell r="E108" t="str">
            <v>общ.СТАРА ЗАГОРА</v>
          </cell>
          <cell r="F108" t="str">
            <v>гр.СТАРА ЗАГОРА</v>
          </cell>
          <cell r="G108" t="str">
            <v>"ЕНЕРДЖИ СЕЙВИНГ" ЕООД</v>
          </cell>
          <cell r="H108" t="str">
            <v>010ЕНС218</v>
          </cell>
          <cell r="I108">
            <v>42124</v>
          </cell>
          <cell r="J108" t="str">
            <v>1962</v>
          </cell>
          <cell r="K108">
            <v>1003.57</v>
          </cell>
          <cell r="L108">
            <v>619.13</v>
          </cell>
          <cell r="M108">
            <v>104.9</v>
          </cell>
          <cell r="N108">
            <v>72.3</v>
          </cell>
          <cell r="O108">
            <v>44452</v>
          </cell>
          <cell r="P108">
            <v>64989</v>
          </cell>
          <cell r="Q108">
            <v>44834</v>
          </cell>
          <cell r="R108">
            <v>0</v>
          </cell>
          <cell r="S108" t="str">
            <v>F</v>
          </cell>
          <cell r="T108" t="str">
            <v>С</v>
          </cell>
          <cell r="U108" t="str">
            <v>Изолация на външна стена , Изолация на под, Мерки по осветление, Подмяна на дограма</v>
          </cell>
          <cell r="V108">
            <v>20155</v>
          </cell>
          <cell r="W108">
            <v>10.211</v>
          </cell>
          <cell r="X108">
            <v>4310</v>
          </cell>
          <cell r="Y108">
            <v>51212.08</v>
          </cell>
          <cell r="Z108">
            <v>11.882099999999999</v>
          </cell>
          <cell r="AA108" t="str">
            <v>ОП РР „Енергийно обн. на бълг. домове"</v>
          </cell>
          <cell r="AB108">
            <v>31.01</v>
          </cell>
        </row>
        <row r="109">
          <cell r="A109">
            <v>176811017</v>
          </cell>
          <cell r="B109" t="str">
            <v>СДРУЖЕНИЕ НА СОБСТВЕНИЦИТЕ "КАЗАНЛЪК, ЖК. ИЗТОК, БЛ.6 , ВХ.В"</v>
          </cell>
          <cell r="C109" t="str">
            <v>МЖС  КАЗАНЛЪК</v>
          </cell>
          <cell r="D109" t="str">
            <v>обл.СТАРА ЗАГОРА</v>
          </cell>
          <cell r="E109" t="str">
            <v>общ.КАЗАНЛЪК</v>
          </cell>
          <cell r="F109" t="str">
            <v>гр.КАЗАНЛЪК</v>
          </cell>
          <cell r="G109" t="str">
            <v>"ЕНЕРДЖИ СЕЙВИНГ" ЕООД</v>
          </cell>
          <cell r="H109" t="str">
            <v>010ЕНС219</v>
          </cell>
          <cell r="I109">
            <v>42124</v>
          </cell>
          <cell r="J109" t="str">
            <v>1942</v>
          </cell>
          <cell r="K109">
            <v>980</v>
          </cell>
          <cell r="L109">
            <v>721</v>
          </cell>
          <cell r="M109">
            <v>171</v>
          </cell>
          <cell r="N109">
            <v>95.8</v>
          </cell>
          <cell r="O109">
            <v>91670</v>
          </cell>
          <cell r="P109">
            <v>123184</v>
          </cell>
          <cell r="Q109">
            <v>68960</v>
          </cell>
          <cell r="R109">
            <v>0</v>
          </cell>
          <cell r="S109" t="str">
            <v>F</v>
          </cell>
          <cell r="T109" t="str">
            <v>С</v>
          </cell>
          <cell r="U109" t="str">
            <v>Изолация на външна стена , Изолация на покрив, Подмяна на дограма</v>
          </cell>
          <cell r="V109">
            <v>53220</v>
          </cell>
          <cell r="W109">
            <v>25.826000000000001</v>
          </cell>
          <cell r="X109">
            <v>11110</v>
          </cell>
          <cell r="Y109">
            <v>89777</v>
          </cell>
          <cell r="Z109">
            <v>8.0807000000000002</v>
          </cell>
          <cell r="AA109" t="str">
            <v>ОП РР „Енергийно обн. на бълг. домове"</v>
          </cell>
          <cell r="AB109">
            <v>43.2</v>
          </cell>
        </row>
        <row r="110">
          <cell r="A110">
            <v>176808971</v>
          </cell>
          <cell r="B110" t="str">
            <v>СДРУЖЕНИЕ НА СОБСТВЕНИЦИТЕ "ГР.БУРГАС УЛ.БОЛЯРСКА #16"</v>
          </cell>
          <cell r="C110" t="str">
            <v>ЖИЛ. СГР.-БУРГАС, "БОЛЯРСКА" 16</v>
          </cell>
          <cell r="D110" t="str">
            <v>обл.БУРГАС</v>
          </cell>
          <cell r="E110" t="str">
            <v>общ.БУРГАС</v>
          </cell>
          <cell r="F110" t="str">
            <v>гр.БУРГАС</v>
          </cell>
          <cell r="G110" t="str">
            <v>"ЕНЕРДЖИ СЕЙВИНГ" ЕООД</v>
          </cell>
          <cell r="H110" t="str">
            <v>010ЕНС220</v>
          </cell>
          <cell r="I110">
            <v>42124</v>
          </cell>
          <cell r="J110" t="str">
            <v>1973</v>
          </cell>
          <cell r="K110">
            <v>1188</v>
          </cell>
          <cell r="L110">
            <v>940.4</v>
          </cell>
          <cell r="M110">
            <v>125</v>
          </cell>
          <cell r="N110">
            <v>79</v>
          </cell>
          <cell r="O110">
            <v>107523</v>
          </cell>
          <cell r="P110">
            <v>117530</v>
          </cell>
          <cell r="Q110">
            <v>74240</v>
          </cell>
          <cell r="R110">
            <v>0</v>
          </cell>
          <cell r="S110" t="str">
            <v>D</v>
          </cell>
          <cell r="T110" t="str">
            <v>С</v>
          </cell>
          <cell r="U110" t="str">
            <v>Изолация на външна стена , Изолация на под, Изолация на покрив, Мерки по осветление, Подмяна на дограма</v>
          </cell>
          <cell r="V110">
            <v>43290</v>
          </cell>
          <cell r="W110">
            <v>15.53</v>
          </cell>
          <cell r="X110">
            <v>6760</v>
          </cell>
          <cell r="Y110">
            <v>79009.89</v>
          </cell>
          <cell r="Z110">
            <v>11.687799999999999</v>
          </cell>
          <cell r="AA110" t="str">
            <v>ОП РР „Енергийно обн. на бълг. домове"</v>
          </cell>
          <cell r="AB110">
            <v>36.83</v>
          </cell>
        </row>
        <row r="111">
          <cell r="A111">
            <v>176809190</v>
          </cell>
          <cell r="B111" t="str">
            <v>СДРУЖЕНИЕ НА СОБСТВЕНИЦИТЕ "гр.БУРГАС ж.к.МЕДЕН РУДНИК бл.2 вх.2</v>
          </cell>
          <cell r="C111" t="str">
            <v>МЖС - БУРГАС</v>
          </cell>
          <cell r="D111" t="str">
            <v>обл.БУРГАС</v>
          </cell>
          <cell r="E111" t="str">
            <v>общ.БУРГАС</v>
          </cell>
          <cell r="F111" t="str">
            <v>гр.БУРГАС</v>
          </cell>
          <cell r="G111" t="str">
            <v>"ЕНЕРДЖИ СЕЙВИНГ" ЕООД</v>
          </cell>
          <cell r="H111" t="str">
            <v>010ЕНС221</v>
          </cell>
          <cell r="I111">
            <v>42124</v>
          </cell>
          <cell r="J111" t="str">
            <v>1989</v>
          </cell>
          <cell r="K111">
            <v>1721</v>
          </cell>
          <cell r="L111">
            <v>1639.7</v>
          </cell>
          <cell r="M111">
            <v>152.4</v>
          </cell>
          <cell r="N111">
            <v>75.3</v>
          </cell>
          <cell r="O111">
            <v>147424</v>
          </cell>
          <cell r="P111">
            <v>249901</v>
          </cell>
          <cell r="Q111">
            <v>123430</v>
          </cell>
          <cell r="R111">
            <v>0</v>
          </cell>
          <cell r="S111" t="str">
            <v>F</v>
          </cell>
          <cell r="T111" t="str">
            <v>С</v>
          </cell>
          <cell r="U111" t="str">
            <v>Изолация на външна стена , Изолация на под, Изолация на покрив, Мерки по осветление, Подмяна на дограма</v>
          </cell>
          <cell r="V111">
            <v>126462.8</v>
          </cell>
          <cell r="W111">
            <v>70.510000000000005</v>
          </cell>
          <cell r="X111">
            <v>29769.85</v>
          </cell>
          <cell r="Y111">
            <v>121370.7</v>
          </cell>
          <cell r="Z111">
            <v>4.0769000000000002</v>
          </cell>
          <cell r="AA111" t="str">
            <v>ОП РР „Енергийно обн. на бълг. домове"</v>
          </cell>
          <cell r="AB111">
            <v>50.6</v>
          </cell>
        </row>
        <row r="112">
          <cell r="A112">
            <v>176808672</v>
          </cell>
          <cell r="B112" t="str">
            <v>СДРУЖЕНИЕ НА СОБСТВЕНИЦИТЕ "БУРГАС ул.БУЛАИР #1"</v>
          </cell>
          <cell r="C112" t="str">
            <v>ЖИЛ. СГР.-БУРГАС, УЛ. "БУЛАИР" 1</v>
          </cell>
          <cell r="D112" t="str">
            <v>обл.БУРГАС</v>
          </cell>
          <cell r="E112" t="str">
            <v>общ.БУРГАС</v>
          </cell>
          <cell r="F112" t="str">
            <v>гр.БУРГАС</v>
          </cell>
          <cell r="G112" t="str">
            <v>"ЕНЕРДЖИ СЕЙВИНГ" ЕООД</v>
          </cell>
          <cell r="H112" t="str">
            <v>010ЕНС222</v>
          </cell>
          <cell r="I112">
            <v>42124</v>
          </cell>
          <cell r="J112" t="str">
            <v>1958</v>
          </cell>
          <cell r="K112">
            <v>2263</v>
          </cell>
          <cell r="L112">
            <v>1744.46</v>
          </cell>
          <cell r="M112">
            <v>81.099999999999994</v>
          </cell>
          <cell r="N112">
            <v>60.1</v>
          </cell>
          <cell r="O112">
            <v>82055</v>
          </cell>
          <cell r="P112">
            <v>141494</v>
          </cell>
          <cell r="Q112">
            <v>104855</v>
          </cell>
          <cell r="R112">
            <v>0</v>
          </cell>
          <cell r="S112" t="str">
            <v>D</v>
          </cell>
          <cell r="T112" t="str">
            <v>B</v>
          </cell>
          <cell r="U112" t="str">
            <v>Изолация на външна стена , Изолация на под, Изолация на покрив, Мерки по осветление, Подмяна на дограма</v>
          </cell>
          <cell r="V112">
            <v>36638</v>
          </cell>
          <cell r="W112">
            <v>30.01</v>
          </cell>
          <cell r="X112">
            <v>12560</v>
          </cell>
          <cell r="Y112">
            <v>152856.64000000001</v>
          </cell>
          <cell r="Z112">
            <v>12.1701</v>
          </cell>
          <cell r="AA112" t="str">
            <v>ОП РР „Енергийно обн. на бълг. домове"</v>
          </cell>
          <cell r="AB112">
            <v>25.89</v>
          </cell>
        </row>
        <row r="113">
          <cell r="A113">
            <v>176810029</v>
          </cell>
          <cell r="B113" t="str">
            <v>СДРУЖЕНИЕ НА СОБСТВЕНИЦИТЕ "КАЗАНЛЪК, ж.к. ВАСИЛ ЛЕВСКИ #39-А"</v>
          </cell>
          <cell r="C113" t="str">
            <v>МЖС - КАЗАНЛЪК</v>
          </cell>
          <cell r="D113" t="str">
            <v>обл.СТАРА ЗАГОРА</v>
          </cell>
          <cell r="E113" t="str">
            <v>общ.КАЗАНЛЪК</v>
          </cell>
          <cell r="F113" t="str">
            <v>гр.КАЗАНЛЪК</v>
          </cell>
          <cell r="G113" t="str">
            <v>"ЕНЕРДЖИ СЕЙВИНГ" ЕООД</v>
          </cell>
          <cell r="H113" t="str">
            <v>010ЕНС223</v>
          </cell>
          <cell r="I113">
            <v>42124</v>
          </cell>
          <cell r="J113" t="str">
            <v>1993</v>
          </cell>
          <cell r="K113">
            <v>1616.2</v>
          </cell>
          <cell r="L113">
            <v>1174.17</v>
          </cell>
          <cell r="M113">
            <v>163.4</v>
          </cell>
          <cell r="N113">
            <v>85.8</v>
          </cell>
          <cell r="O113">
            <v>114032</v>
          </cell>
          <cell r="P113">
            <v>191991</v>
          </cell>
          <cell r="Q113">
            <v>100800</v>
          </cell>
          <cell r="R113">
            <v>0</v>
          </cell>
          <cell r="S113" t="str">
            <v>D</v>
          </cell>
          <cell r="T113" t="str">
            <v>B</v>
          </cell>
          <cell r="U113" t="str">
            <v>Изолация на външна стена , Изолация на под, Изолация на покрив, Мерки по осветление, Подмяна на дограма</v>
          </cell>
          <cell r="V113">
            <v>91192.68</v>
          </cell>
          <cell r="W113">
            <v>18.065999999999999</v>
          </cell>
          <cell r="X113">
            <v>7111.01</v>
          </cell>
          <cell r="Y113">
            <v>115422.63</v>
          </cell>
          <cell r="Z113">
            <v>16.2315</v>
          </cell>
          <cell r="AA113" t="str">
            <v>ОП РР „Енергийно обн. на бълг. домове"</v>
          </cell>
          <cell r="AB113">
            <v>47.49</v>
          </cell>
        </row>
        <row r="114">
          <cell r="A114">
            <v>176845020</v>
          </cell>
          <cell r="B114" t="str">
            <v>СДРУЖЕНИЕ НА СОБСТВЕНИЦИТЕ"С. БОГОМИЛОВО,  УЛ. БЕРОЕ #8, ВХ. А, Б, В, Г"</v>
          </cell>
          <cell r="C114" t="str">
            <v>МЖС БОГОМИЛОВО</v>
          </cell>
          <cell r="D114" t="str">
            <v>обл.СТАРА ЗАГОРА</v>
          </cell>
          <cell r="E114" t="str">
            <v>общ.СТАРА ЗАГОРА</v>
          </cell>
          <cell r="F114" t="str">
            <v>с.БОГОМИЛОВО</v>
          </cell>
          <cell r="G114" t="str">
            <v>"ЕНЕРДЖИ СЕЙВИНГ" ЕООД</v>
          </cell>
          <cell r="H114" t="str">
            <v>010ЕНС232</v>
          </cell>
          <cell r="I114">
            <v>42285</v>
          </cell>
          <cell r="J114" t="str">
            <v>1992</v>
          </cell>
          <cell r="K114">
            <v>3623</v>
          </cell>
          <cell r="L114">
            <v>3374</v>
          </cell>
          <cell r="M114">
            <v>133</v>
          </cell>
          <cell r="N114">
            <v>83</v>
          </cell>
          <cell r="O114">
            <v>290713</v>
          </cell>
          <cell r="P114">
            <v>449229</v>
          </cell>
          <cell r="Q114">
            <v>280170</v>
          </cell>
          <cell r="R114">
            <v>0</v>
          </cell>
          <cell r="S114" t="str">
            <v>D</v>
          </cell>
          <cell r="T114" t="str">
            <v>С</v>
          </cell>
          <cell r="U114" t="str">
            <v>Изолация на външна стена , Изолация на под, Изолация на покрив, Мерки по осветление, Подмяна на дограма</v>
          </cell>
          <cell r="V114">
            <v>169058</v>
          </cell>
          <cell r="W114">
            <v>47.45</v>
          </cell>
          <cell r="X114">
            <v>18790</v>
          </cell>
          <cell r="Y114">
            <v>191643.81</v>
          </cell>
          <cell r="Z114">
            <v>10.199199999999999</v>
          </cell>
          <cell r="AA114" t="str">
            <v>„НП за ЕЕ на МЖС"</v>
          </cell>
          <cell r="AB114">
            <v>37.630000000000003</v>
          </cell>
        </row>
        <row r="115">
          <cell r="A115">
            <v>176826460</v>
          </cell>
          <cell r="B115" t="str">
            <v>СДРУЖЕНИЕ НА СОБСТВЕНИЦИТЕ "ГР. СТАРА ЗАГОРА, УЛ. ГЕНЕРАЛ СТОЛЕТОВ # 49, ВХ.0, А,Б</v>
          </cell>
          <cell r="C115" t="str">
            <v>МЖС</v>
          </cell>
          <cell r="D115" t="str">
            <v>обл.СТАРА ЗАГОРА</v>
          </cell>
          <cell r="E115" t="str">
            <v>общ.СТАРА ЗАГОРА</v>
          </cell>
          <cell r="F115" t="str">
            <v>гр.СТАРА ЗАГОРА</v>
          </cell>
          <cell r="G115" t="str">
            <v>"ЕНЕРДЖИ СЕЙВИНГ" ЕООД</v>
          </cell>
          <cell r="H115" t="str">
            <v>010ЕНС238</v>
          </cell>
          <cell r="I115">
            <v>42299</v>
          </cell>
          <cell r="J115" t="str">
            <v>1988</v>
          </cell>
          <cell r="K115">
            <v>6024.88</v>
          </cell>
          <cell r="L115">
            <v>5026.3999999999996</v>
          </cell>
          <cell r="M115">
            <v>115.4</v>
          </cell>
          <cell r="N115">
            <v>69.2</v>
          </cell>
          <cell r="O115">
            <v>251809</v>
          </cell>
          <cell r="P115">
            <v>579758</v>
          </cell>
          <cell r="Q115">
            <v>347870</v>
          </cell>
          <cell r="R115">
            <v>0</v>
          </cell>
          <cell r="S115" t="str">
            <v>E</v>
          </cell>
          <cell r="T115" t="str">
            <v>С</v>
          </cell>
          <cell r="U115" t="str">
            <v>Изолация на външна стена , Изолация на под, Изолация на покрив, Мерки по осветление, Подмяна на дограма</v>
          </cell>
          <cell r="V115">
            <v>231883</v>
          </cell>
          <cell r="W115">
            <v>150.71</v>
          </cell>
          <cell r="X115">
            <v>38679</v>
          </cell>
          <cell r="Y115">
            <v>273521.95</v>
          </cell>
          <cell r="Z115">
            <v>7.0715000000000003</v>
          </cell>
          <cell r="AA115" t="str">
            <v>„НП за ЕЕ на МЖС"</v>
          </cell>
          <cell r="AB115">
            <v>39.99</v>
          </cell>
        </row>
        <row r="116">
          <cell r="A116">
            <v>176829015</v>
          </cell>
          <cell r="B116" t="str">
            <v>СДРУЖЕНИЕ НА СОБСТВЕНИЦИТЕ "ГР. СТАРА ЗАГОРА, УЛ. АВГУСТА ТРАЯНА # 31, ВХ. 0, А"</v>
          </cell>
          <cell r="C116" t="str">
            <v>МЖС</v>
          </cell>
          <cell r="D116" t="str">
            <v>обл.СТАРА ЗАГОРА</v>
          </cell>
          <cell r="E116" t="str">
            <v>общ.СТАРА ЗАГОРА</v>
          </cell>
          <cell r="F116" t="str">
            <v>гр.СТАРА ЗАГОРА</v>
          </cell>
          <cell r="G116" t="str">
            <v>"ЕНЕРДЖИ СЕЙВИНГ" ЕООД</v>
          </cell>
          <cell r="H116" t="str">
            <v>010ЕНС239</v>
          </cell>
          <cell r="I116">
            <v>42299</v>
          </cell>
          <cell r="J116" t="str">
            <v>1985</v>
          </cell>
          <cell r="K116">
            <v>4156.9799999999996</v>
          </cell>
          <cell r="L116">
            <v>3533</v>
          </cell>
          <cell r="M116">
            <v>94</v>
          </cell>
          <cell r="N116">
            <v>72</v>
          </cell>
          <cell r="O116">
            <v>221146</v>
          </cell>
          <cell r="P116">
            <v>331759</v>
          </cell>
          <cell r="Q116">
            <v>254600</v>
          </cell>
          <cell r="R116">
            <v>0</v>
          </cell>
          <cell r="S116" t="str">
            <v>D</v>
          </cell>
          <cell r="T116" t="str">
            <v>С</v>
          </cell>
          <cell r="U116" t="str">
            <v>Изолация на външна стена , Изолация на под, Изолация на покрив, Мерки по осветление, Подмяна на дограма</v>
          </cell>
          <cell r="V116">
            <v>77100</v>
          </cell>
          <cell r="W116">
            <v>44.5</v>
          </cell>
          <cell r="X116">
            <v>12540</v>
          </cell>
          <cell r="Y116">
            <v>164092.20000000001</v>
          </cell>
          <cell r="Z116">
            <v>13.0855</v>
          </cell>
          <cell r="AA116" t="str">
            <v>„НП за ЕЕ на МЖС"</v>
          </cell>
          <cell r="AB116">
            <v>23.23</v>
          </cell>
        </row>
        <row r="117">
          <cell r="A117">
            <v>176832762</v>
          </cell>
          <cell r="B117" t="str">
            <v>СДРУЖЕНИЕ НА СОБСТВЕНИЦИТЕ "ГР. СТАРА ЗАГОРА, УЛ. ГЕН. СТЕФАН ТОШЕВ #8, ВХ. 0, А, Б, В"</v>
          </cell>
          <cell r="C117" t="str">
            <v>МЖС-СТАРА ЗАГОРА, "ГЕН. СТЕФАН ТОШЕВ" 8</v>
          </cell>
          <cell r="D117" t="str">
            <v>обл.СТАРА ЗАГОРА</v>
          </cell>
          <cell r="E117" t="str">
            <v>общ.СТАРА ЗАГОРА</v>
          </cell>
          <cell r="F117" t="str">
            <v>гр.СТАРА ЗАГОРА</v>
          </cell>
          <cell r="G117" t="str">
            <v>"ЕНЕРДЖИ СЕЙВИНГ" ЕООД</v>
          </cell>
          <cell r="H117" t="str">
            <v>010ЕНС240</v>
          </cell>
          <cell r="I117">
            <v>42299</v>
          </cell>
          <cell r="J117" t="str">
            <v>1984</v>
          </cell>
          <cell r="K117">
            <v>7098.95</v>
          </cell>
          <cell r="L117">
            <v>5971.5</v>
          </cell>
          <cell r="M117">
            <v>120.4</v>
          </cell>
          <cell r="N117">
            <v>85.3</v>
          </cell>
          <cell r="O117">
            <v>503666</v>
          </cell>
          <cell r="P117">
            <v>719112</v>
          </cell>
          <cell r="Q117">
            <v>509230</v>
          </cell>
          <cell r="R117">
            <v>0</v>
          </cell>
          <cell r="S117" t="str">
            <v>E</v>
          </cell>
          <cell r="T117" t="str">
            <v>С</v>
          </cell>
          <cell r="U117" t="str">
            <v>Изолация на външна стена , Изолация на под, Изолация на покрив, Мерки по осветление, Подмяна на дограма</v>
          </cell>
          <cell r="V117">
            <v>209803</v>
          </cell>
          <cell r="W117">
            <v>97.41</v>
          </cell>
          <cell r="X117">
            <v>29219</v>
          </cell>
          <cell r="Y117">
            <v>301671.83</v>
          </cell>
          <cell r="Z117">
            <v>10.3245</v>
          </cell>
          <cell r="AA117" t="str">
            <v>„НП за ЕЕ на МЖС"</v>
          </cell>
          <cell r="AB117">
            <v>29.17</v>
          </cell>
        </row>
        <row r="118">
          <cell r="A118">
            <v>176850828</v>
          </cell>
          <cell r="B118" t="str">
            <v>СДРУЖЕНИЕ НА СОБСТВЕНИЦИТЕ "ГР. СТАРА ЗАГОРА, УЛ. ВАСИЛ ЛЕВСКИ #12, ВХ.0 И ВХ. А"</v>
          </cell>
          <cell r="C118" t="str">
            <v>МЖС</v>
          </cell>
          <cell r="D118" t="str">
            <v>обл.СТАРА ЗАГОРА</v>
          </cell>
          <cell r="E118" t="str">
            <v>общ.СТАРА ЗАГОРА</v>
          </cell>
          <cell r="F118" t="str">
            <v>гр.СТАРА ЗАГОРА</v>
          </cell>
          <cell r="G118" t="str">
            <v>"ЕНЕРДЖИ СЕЙВИНГ" ЕООД</v>
          </cell>
          <cell r="H118" t="str">
            <v>010ЕНС242</v>
          </cell>
          <cell r="I118">
            <v>42342</v>
          </cell>
          <cell r="J118" t="str">
            <v>1985</v>
          </cell>
          <cell r="K118">
            <v>3457.68</v>
          </cell>
          <cell r="L118">
            <v>3255</v>
          </cell>
          <cell r="M118">
            <v>125.3</v>
          </cell>
          <cell r="N118">
            <v>73.400000000000006</v>
          </cell>
          <cell r="O118">
            <v>234662</v>
          </cell>
          <cell r="P118">
            <v>437936</v>
          </cell>
          <cell r="Q118">
            <v>239080</v>
          </cell>
          <cell r="R118">
            <v>0</v>
          </cell>
          <cell r="S118" t="str">
            <v>E</v>
          </cell>
          <cell r="T118" t="str">
            <v>С</v>
          </cell>
          <cell r="U118" t="str">
            <v>Изолация на външна стена , Изолация на под, Изолация на покрив, Мерки по осветление, Подмяна на дограма</v>
          </cell>
          <cell r="V118">
            <v>168858</v>
          </cell>
          <cell r="W118">
            <v>68.14</v>
          </cell>
          <cell r="X118">
            <v>22320</v>
          </cell>
          <cell r="Y118">
            <v>176309.37</v>
          </cell>
          <cell r="Z118">
            <v>7.8990999999999998</v>
          </cell>
          <cell r="AA118" t="str">
            <v>„НП за ЕЕ на МЖС"</v>
          </cell>
          <cell r="AB118">
            <v>38.549999999999997</v>
          </cell>
        </row>
        <row r="119">
          <cell r="A119">
            <v>176844992</v>
          </cell>
          <cell r="B119" t="str">
            <v>СДРУЖЕНИЕ НА СОБСТВЕНИЦИТЕ "ГР.СТАРА ЗАГОРА, Г.С.РАКОВСКИ #107, ВХ.А,Б,В"</v>
          </cell>
          <cell r="C119" t="str">
            <v>МЖС-СТАРА ЗАГОРА, БЛ. 107</v>
          </cell>
          <cell r="D119" t="str">
            <v>обл.СТАРА ЗАГОРА</v>
          </cell>
          <cell r="E119" t="str">
            <v>общ.СТАРА ЗАГОРА</v>
          </cell>
          <cell r="F119" t="str">
            <v>гр.СТАРА ЗАГОРА</v>
          </cell>
          <cell r="G119" t="str">
            <v>"ЕНЕРДЖИ СЕЙВИНГ" ЕООД</v>
          </cell>
          <cell r="H119" t="str">
            <v>010ЕНС243</v>
          </cell>
          <cell r="I119">
            <v>42342</v>
          </cell>
          <cell r="J119" t="str">
            <v>1986</v>
          </cell>
          <cell r="K119">
            <v>5332.26</v>
          </cell>
          <cell r="L119">
            <v>4304.82</v>
          </cell>
          <cell r="M119">
            <v>89.6</v>
          </cell>
          <cell r="N119">
            <v>67.8</v>
          </cell>
          <cell r="O119">
            <v>265873</v>
          </cell>
          <cell r="P119">
            <v>385656</v>
          </cell>
          <cell r="Q119">
            <v>291856</v>
          </cell>
          <cell r="R119">
            <v>0</v>
          </cell>
          <cell r="S119" t="str">
            <v>D</v>
          </cell>
          <cell r="T119" t="str">
            <v>С</v>
          </cell>
          <cell r="U119" t="str">
            <v>Изолация на външна стена , Изолация на под, Изолация на покрив, Мерки по осветление, Подмяна на дограма</v>
          </cell>
          <cell r="V119">
            <v>93800</v>
          </cell>
          <cell r="W119">
            <v>50.76</v>
          </cell>
          <cell r="X119">
            <v>14240</v>
          </cell>
          <cell r="Y119">
            <v>231913.35</v>
          </cell>
          <cell r="Z119">
            <v>16.286000000000001</v>
          </cell>
          <cell r="AA119" t="str">
            <v>„НП за ЕЕ на МЖС"</v>
          </cell>
          <cell r="AB119">
            <v>24.32</v>
          </cell>
        </row>
        <row r="120">
          <cell r="A120">
            <v>176845235</v>
          </cell>
          <cell r="B120" t="str">
            <v>СДРУЖЕНИЕ НА СОБСТВЕНИЦИТЕ "СТАРА ЗАГОРА, УЛ.ГЕН.СТОЛЕТОВ #47, ВХ.0,А,Б,В</v>
          </cell>
          <cell r="C120" t="str">
            <v>МЖС</v>
          </cell>
          <cell r="D120" t="str">
            <v>обл.СТАРА ЗАГОРА</v>
          </cell>
          <cell r="E120" t="str">
            <v>общ.СТАРА ЗАГОРА</v>
          </cell>
          <cell r="F120" t="str">
            <v>гр.СТАРА ЗАГОРА</v>
          </cell>
          <cell r="G120" t="str">
            <v>"ЕНЕРДЖИ СЕЙВИНГ" ЕООД</v>
          </cell>
          <cell r="H120" t="str">
            <v>010ЕНС244</v>
          </cell>
          <cell r="I120">
            <v>42342</v>
          </cell>
          <cell r="J120" t="str">
            <v>1986</v>
          </cell>
          <cell r="K120">
            <v>7117.78</v>
          </cell>
          <cell r="L120">
            <v>5932.7</v>
          </cell>
          <cell r="M120">
            <v>139</v>
          </cell>
          <cell r="N120">
            <v>80.400000000000006</v>
          </cell>
          <cell r="O120">
            <v>385520</v>
          </cell>
          <cell r="P120">
            <v>825042</v>
          </cell>
          <cell r="Q120">
            <v>477240</v>
          </cell>
          <cell r="R120">
            <v>0</v>
          </cell>
          <cell r="S120" t="str">
            <v>E</v>
          </cell>
          <cell r="T120" t="str">
            <v>С</v>
          </cell>
          <cell r="U120" t="str">
            <v>Изолация на външна стена , Изолация на под, Изолация на покрив, Мерки по осветление, Подмяна на дограма</v>
          </cell>
          <cell r="V120">
            <v>347791</v>
          </cell>
          <cell r="W120">
            <v>197.78</v>
          </cell>
          <cell r="X120">
            <v>54680</v>
          </cell>
          <cell r="Y120">
            <v>332347.49</v>
          </cell>
          <cell r="Z120">
            <v>6.0780000000000003</v>
          </cell>
          <cell r="AA120" t="str">
            <v>„НП за ЕЕ на МЖС"</v>
          </cell>
          <cell r="AB120">
            <v>42.15</v>
          </cell>
        </row>
        <row r="121">
          <cell r="A121">
            <v>176845749</v>
          </cell>
          <cell r="B121" t="str">
            <v>СДРУЖЕНИЕ НА СОБСТВЕНИЦИТЕ "ГР.СТАРА ЗАГОРА, УЛ.ГЕН.СТОЛЕТОВ #30, ВХ.0,А,Б"</v>
          </cell>
          <cell r="C121" t="str">
            <v>МЖС-СТАРА ЗАГОРА, "ГЕН. СТОЛЕТОВ" 30</v>
          </cell>
          <cell r="D121" t="str">
            <v>обл.СТАРА ЗАГОРА</v>
          </cell>
          <cell r="E121" t="str">
            <v>общ.СТАРА ЗАГОРА</v>
          </cell>
          <cell r="F121" t="str">
            <v>гр.СТАРА ЗАГОРА</v>
          </cell>
          <cell r="G121" t="str">
            <v>"ЕНЕРДЖИ СЕЙВИНГ" ЕООД</v>
          </cell>
          <cell r="H121" t="str">
            <v>010ЕНС247</v>
          </cell>
          <cell r="I121">
            <v>42398</v>
          </cell>
          <cell r="J121" t="str">
            <v>1987</v>
          </cell>
          <cell r="K121">
            <v>5087.16</v>
          </cell>
          <cell r="L121">
            <v>4200.8999999999996</v>
          </cell>
          <cell r="M121">
            <v>126.5</v>
          </cell>
          <cell r="N121">
            <v>74.900000000000006</v>
          </cell>
          <cell r="O121">
            <v>287362</v>
          </cell>
          <cell r="P121">
            <v>531599</v>
          </cell>
          <cell r="Q121">
            <v>314505</v>
          </cell>
          <cell r="R121">
            <v>0</v>
          </cell>
          <cell r="S121" t="str">
            <v>E</v>
          </cell>
          <cell r="T121" t="str">
            <v>С</v>
          </cell>
          <cell r="U121" t="str">
            <v>Изолация на външна стена , Изолация на под, Изолация на покрив, Мерки по осветление, Подмяна на дограма</v>
          </cell>
          <cell r="V121">
            <v>217093</v>
          </cell>
          <cell r="W121">
            <v>101.06</v>
          </cell>
          <cell r="X121">
            <v>27490</v>
          </cell>
          <cell r="Y121">
            <v>253216.35</v>
          </cell>
          <cell r="Z121">
            <v>9.2111999999999998</v>
          </cell>
          <cell r="AA121" t="str">
            <v>„НП за ЕЕ на МЖС"</v>
          </cell>
          <cell r="AB121">
            <v>40.83</v>
          </cell>
        </row>
        <row r="122">
          <cell r="A122">
            <v>176832260</v>
          </cell>
          <cell r="B122" t="str">
            <v>СДРУЖЕНИЕ НА СОБСТВЕНИЦИТЕ "ГР.СТАРА ЗАГОРА, УЛ.БОРУЙГРАД #58, #58А"</v>
          </cell>
          <cell r="C122" t="str">
            <v>МЖС-СТАРА ЗАГОРА, "БОРУЙГРАД"</v>
          </cell>
          <cell r="D122" t="str">
            <v>обл.СТАРА ЗАГОРА</v>
          </cell>
          <cell r="E122" t="str">
            <v>общ.СТАРА ЗАГОРА</v>
          </cell>
          <cell r="F122" t="str">
            <v>гр.СТАРА ЗАГОРА</v>
          </cell>
          <cell r="G122" t="str">
            <v>"ЕНЕРДЖИ СЕЙВИНГ" ЕООД</v>
          </cell>
          <cell r="H122" t="str">
            <v>010ЕНС248</v>
          </cell>
          <cell r="I122">
            <v>42398</v>
          </cell>
          <cell r="J122" t="str">
            <v>1984</v>
          </cell>
          <cell r="K122">
            <v>4198.08</v>
          </cell>
          <cell r="L122">
            <v>3538.18</v>
          </cell>
          <cell r="M122">
            <v>113.2</v>
          </cell>
          <cell r="N122">
            <v>75.5</v>
          </cell>
          <cell r="O122">
            <v>285251</v>
          </cell>
          <cell r="P122">
            <v>400518</v>
          </cell>
          <cell r="Q122">
            <v>267114</v>
          </cell>
          <cell r="R122">
            <v>0</v>
          </cell>
          <cell r="S122" t="str">
            <v>E</v>
          </cell>
          <cell r="T122" t="str">
            <v>С</v>
          </cell>
          <cell r="U122" t="str">
            <v>Изолация на външна стена , Изолация на под, Изолация на покрив, Мерки по осветление, Подмяна на дограма</v>
          </cell>
          <cell r="V122">
            <v>133404</v>
          </cell>
          <cell r="W122">
            <v>72.52</v>
          </cell>
          <cell r="X122">
            <v>21590</v>
          </cell>
          <cell r="Y122">
            <v>200319</v>
          </cell>
          <cell r="Z122">
            <v>9.2782999999999998</v>
          </cell>
          <cell r="AA122" t="str">
            <v>„НП за ЕЕ на МЖС"</v>
          </cell>
          <cell r="AB122">
            <v>33.299999999999997</v>
          </cell>
        </row>
        <row r="123">
          <cell r="A123">
            <v>176854092</v>
          </cell>
          <cell r="B123" t="str">
            <v>СДРУЖЕНИЕ НА СОБСТВЕНИЦИТЕ "ГР. СТАРА ЗАГОРА, УЛ. ПЕТРИАРХ ЕВТИМИЙ #163, ВХ. О, А, Б, В, Г"</v>
          </cell>
          <cell r="C123" t="str">
            <v>МЖС-СТАРА ЗАГОРА, "П. ЕВТИМИЙ" 163</v>
          </cell>
          <cell r="D123" t="str">
            <v>обл.СТАРА ЗАГОРА</v>
          </cell>
          <cell r="E123" t="str">
            <v>общ.СТАРА ЗАГОРА</v>
          </cell>
          <cell r="F123" t="str">
            <v>гр.СТАРА ЗАГОРА</v>
          </cell>
          <cell r="G123" t="str">
            <v>"ЕНЕРДЖИ СЕЙВИНГ" ЕООД</v>
          </cell>
          <cell r="H123" t="str">
            <v>010ЕНС249</v>
          </cell>
          <cell r="I123">
            <v>42398</v>
          </cell>
          <cell r="J123" t="str">
            <v>1983</v>
          </cell>
          <cell r="K123">
            <v>10441.39</v>
          </cell>
          <cell r="L123">
            <v>8277.0400000000009</v>
          </cell>
          <cell r="M123">
            <v>118</v>
          </cell>
          <cell r="N123">
            <v>74.7</v>
          </cell>
          <cell r="O123">
            <v>584541</v>
          </cell>
          <cell r="P123">
            <v>977019</v>
          </cell>
          <cell r="Q123">
            <v>618651</v>
          </cell>
          <cell r="R123">
            <v>0</v>
          </cell>
          <cell r="S123" t="str">
            <v>D</v>
          </cell>
          <cell r="T123" t="str">
            <v>С</v>
          </cell>
          <cell r="U123" t="str">
            <v>Изолация на външна стена , Изолация на под, Изолация на покрив, Мерки по осветление, Подмяна на дограма</v>
          </cell>
          <cell r="V123">
            <v>358368</v>
          </cell>
          <cell r="W123">
            <v>142.69999999999999</v>
          </cell>
          <cell r="X123">
            <v>47170</v>
          </cell>
          <cell r="Y123">
            <v>424633.57</v>
          </cell>
          <cell r="Z123">
            <v>9.0021000000000004</v>
          </cell>
          <cell r="AA123" t="str">
            <v>„НП за ЕЕ на МЖС"</v>
          </cell>
          <cell r="AB123">
            <v>36.67</v>
          </cell>
        </row>
        <row r="124">
          <cell r="A124">
            <v>176854260</v>
          </cell>
          <cell r="B124" t="str">
            <v>СДРУЖЕНИЕ НА СОБСТВЕНИЦИТЕ "ГР. СТАРА ЗАГОРА, УЛ. ГЕНЕРАЛ СТОЛЕТОВ # 45, ВХ. 0, А, Б"</v>
          </cell>
          <cell r="C124" t="str">
            <v>МЖС-СТ. ЗАГОРА, "ГЕН. СТОЛЕТОВ" 45</v>
          </cell>
          <cell r="D124" t="str">
            <v>обл.СТАРА ЗАГОРА</v>
          </cell>
          <cell r="E124" t="str">
            <v>общ.СТАРА ЗАГОРА</v>
          </cell>
          <cell r="F124" t="str">
            <v>гр.СТАРА ЗАГОРА</v>
          </cell>
          <cell r="G124" t="str">
            <v>"ЕНЕРДЖИ СЕЙВИНГ" ЕООД</v>
          </cell>
          <cell r="H124" t="str">
            <v>010ЕНС250</v>
          </cell>
          <cell r="I124">
            <v>42430</v>
          </cell>
          <cell r="J124" t="str">
            <v>1984</v>
          </cell>
          <cell r="K124">
            <v>5743.92</v>
          </cell>
          <cell r="L124">
            <v>4737.7</v>
          </cell>
          <cell r="M124">
            <v>112.4</v>
          </cell>
          <cell r="N124">
            <v>71.5</v>
          </cell>
          <cell r="O124">
            <v>311255</v>
          </cell>
          <cell r="P124">
            <v>532346</v>
          </cell>
          <cell r="Q124">
            <v>338604</v>
          </cell>
          <cell r="R124">
            <v>0</v>
          </cell>
          <cell r="S124" t="str">
            <v>D</v>
          </cell>
          <cell r="T124" t="str">
            <v>С</v>
          </cell>
          <cell r="U124" t="str">
            <v>Изолация на външна стена , Изолация на под, Изолация на покрив, Мерки по осветление, Подмяна на дограма</v>
          </cell>
          <cell r="V124">
            <v>193743</v>
          </cell>
          <cell r="W124">
            <v>96.31</v>
          </cell>
          <cell r="X124">
            <v>28379.71</v>
          </cell>
          <cell r="Y124">
            <v>282279.03999999998</v>
          </cell>
          <cell r="Z124">
            <v>9.9465000000000003</v>
          </cell>
          <cell r="AA124" t="str">
            <v>„НП за ЕЕ на МЖС"</v>
          </cell>
          <cell r="AB124">
            <v>36.39</v>
          </cell>
        </row>
        <row r="125">
          <cell r="A125">
            <v>176846210</v>
          </cell>
          <cell r="B125" t="str">
            <v>СДРУЖЕНИЕ НА СОБСТВЕНИЦИТЕ "ГР. СТАРА ЗАГОРА, УЛ. Г.С.РАКОВСКИ # 144, 144 А, 146, 146 А, 146 Б"</v>
          </cell>
          <cell r="C125" t="str">
            <v>МЖС-СТ. ЗАГОРА, "Г. С. РАКОВСКИ" 144</v>
          </cell>
          <cell r="D125" t="str">
            <v>обл.СТАРА ЗАГОРА</v>
          </cell>
          <cell r="E125" t="str">
            <v>общ.СТАРА ЗАГОРА</v>
          </cell>
          <cell r="F125" t="str">
            <v>гр.СТАРА ЗАГОРА</v>
          </cell>
          <cell r="G125" t="str">
            <v>"ЕНЕРДЖИ СЕЙВИНГ" ЕООД</v>
          </cell>
          <cell r="H125" t="str">
            <v>010ЕНС251</v>
          </cell>
          <cell r="I125">
            <v>42430</v>
          </cell>
          <cell r="J125" t="str">
            <v>1982</v>
          </cell>
          <cell r="K125">
            <v>13623.04</v>
          </cell>
          <cell r="L125">
            <v>11639.21</v>
          </cell>
          <cell r="M125">
            <v>89.1</v>
          </cell>
          <cell r="N125">
            <v>68</v>
          </cell>
          <cell r="O125">
            <v>676489</v>
          </cell>
          <cell r="P125">
            <v>1037390</v>
          </cell>
          <cell r="Q125">
            <v>790909</v>
          </cell>
          <cell r="R125">
            <v>0</v>
          </cell>
          <cell r="S125" t="str">
            <v>D</v>
          </cell>
          <cell r="T125" t="str">
            <v>С</v>
          </cell>
          <cell r="U125" t="str">
            <v>Изолация на външна стена , Изолация на под, Изолация на покрив, Мерки по осветление, Подмяна на дограма</v>
          </cell>
          <cell r="V125">
            <v>246483</v>
          </cell>
          <cell r="W125">
            <v>158.06</v>
          </cell>
          <cell r="X125">
            <v>40760</v>
          </cell>
          <cell r="Y125">
            <v>518408.11</v>
          </cell>
          <cell r="Z125">
            <v>12.718500000000001</v>
          </cell>
          <cell r="AA125" t="str">
            <v>„НП за ЕЕ на МЖС"</v>
          </cell>
          <cell r="AB125">
            <v>23.75</v>
          </cell>
        </row>
        <row r="126">
          <cell r="A126">
            <v>176884990</v>
          </cell>
          <cell r="B126" t="str">
            <v>СДРУЖЕНИЕ НА СОБСТВЕНИЦИТЕ "ГР.СТАРА ЗАГОРА, УЛ.ВАСИЛ ЛЕВСКИ #10</v>
          </cell>
          <cell r="C126" t="str">
            <v>МЖС</v>
          </cell>
          <cell r="D126" t="str">
            <v>обл.СТАРА ЗАГОРА</v>
          </cell>
          <cell r="E126" t="str">
            <v>общ.СТАРА ЗАГОРА</v>
          </cell>
          <cell r="F126" t="str">
            <v>гр.СТАРА ЗАГОРА</v>
          </cell>
          <cell r="G126" t="str">
            <v>"ЕНЕРДЖИ СЕЙВИНГ" ЕООД</v>
          </cell>
          <cell r="H126" t="str">
            <v>010ЕНС252</v>
          </cell>
          <cell r="I126">
            <v>42443</v>
          </cell>
          <cell r="J126" t="str">
            <v>1986</v>
          </cell>
          <cell r="K126">
            <v>8123.5</v>
          </cell>
          <cell r="L126">
            <v>6811</v>
          </cell>
          <cell r="M126">
            <v>102.2</v>
          </cell>
          <cell r="N126">
            <v>68.599999999999994</v>
          </cell>
          <cell r="O126">
            <v>452886</v>
          </cell>
          <cell r="P126">
            <v>695991</v>
          </cell>
          <cell r="Q126">
            <v>466900</v>
          </cell>
          <cell r="R126">
            <v>0</v>
          </cell>
          <cell r="S126" t="str">
            <v>D</v>
          </cell>
          <cell r="T126" t="str">
            <v>С</v>
          </cell>
          <cell r="U126" t="str">
            <v>Изолация на външна стена , Изолация на под, Изолация на покрив, Мерки по осветление, Подмяна на дограма</v>
          </cell>
          <cell r="V126">
            <v>228997</v>
          </cell>
          <cell r="W126">
            <v>137.06</v>
          </cell>
          <cell r="X126">
            <v>36300</v>
          </cell>
          <cell r="Y126">
            <v>370918</v>
          </cell>
          <cell r="Z126">
            <v>10.2181</v>
          </cell>
          <cell r="AA126" t="str">
            <v>„НП за ЕЕ на МЖС"</v>
          </cell>
          <cell r="AB126">
            <v>32.9</v>
          </cell>
        </row>
        <row r="127">
          <cell r="A127">
            <v>177018019</v>
          </cell>
          <cell r="B127" t="str">
            <v>Сдружение на собствениците, "гр.БУРГАС, община БУРГАС, ул."АЛЕКСАНДРОВСКА" 52"</v>
          </cell>
          <cell r="C127" t="str">
            <v>МЖС-БУРГАС, "АЛЕКСАНДРОВСКА" 52</v>
          </cell>
          <cell r="D127" t="str">
            <v>обл.БУРГАС</v>
          </cell>
          <cell r="E127" t="str">
            <v>общ.БУРГАС</v>
          </cell>
          <cell r="F127" t="str">
            <v>гр.БУРГАС</v>
          </cell>
          <cell r="G127" t="str">
            <v>"ЕНЕРДЖИ СЕЙВИНГ" ЕООД</v>
          </cell>
          <cell r="H127" t="str">
            <v>010ЕНС264</v>
          </cell>
          <cell r="I127">
            <v>42534</v>
          </cell>
          <cell r="J127" t="str">
            <v>1964</v>
          </cell>
          <cell r="K127">
            <v>821.94</v>
          </cell>
          <cell r="L127">
            <v>735.4</v>
          </cell>
          <cell r="M127">
            <v>143.80000000000001</v>
          </cell>
          <cell r="N127">
            <v>37.299999999999997</v>
          </cell>
          <cell r="O127">
            <v>33206</v>
          </cell>
          <cell r="P127">
            <v>105716</v>
          </cell>
          <cell r="Q127">
            <v>27426</v>
          </cell>
          <cell r="R127">
            <v>0</v>
          </cell>
          <cell r="S127" t="str">
            <v>F</v>
          </cell>
          <cell r="T127" t="str">
            <v>B</v>
          </cell>
          <cell r="U127" t="str">
            <v>ВЕИ, Изолация на външна стена , Изолация на под, Изолация на покрив, Мерки по осветление, Мерки при охлаждане, Подмяна на дограма</v>
          </cell>
          <cell r="V127">
            <v>78289</v>
          </cell>
          <cell r="W127">
            <v>64.12</v>
          </cell>
          <cell r="X127">
            <v>17845</v>
          </cell>
          <cell r="Y127">
            <v>147590.76</v>
          </cell>
          <cell r="Z127">
            <v>8.2706999999999997</v>
          </cell>
          <cell r="AA127" t="str">
            <v>„НП за ЕЕ на МЖС"</v>
          </cell>
          <cell r="AB127">
            <v>74.05</v>
          </cell>
        </row>
        <row r="128">
          <cell r="A128">
            <v>177014476</v>
          </cell>
          <cell r="B128" t="str">
            <v>СДРУЖЕНИЕ НА СОБСТВЕНИЦИТЕ "гр. БУРГАС община БУРГАС ул. АЛЕКСАНДЪР ВЕЛИКИ 2"</v>
          </cell>
          <cell r="C128" t="str">
            <v>МЖС-БУРГАС, "АЛ. ВЕЛИКИ" 2</v>
          </cell>
          <cell r="D128" t="str">
            <v>обл.БУРГАС</v>
          </cell>
          <cell r="E128" t="str">
            <v>общ.БУРГАС</v>
          </cell>
          <cell r="F128" t="str">
            <v>гр.БУРГАС</v>
          </cell>
          <cell r="G128" t="str">
            <v>"ЕНЕРДЖИ СЕЙВИНГ" ЕООД</v>
          </cell>
          <cell r="H128" t="str">
            <v>010ЕНС265</v>
          </cell>
          <cell r="I128">
            <v>42534</v>
          </cell>
          <cell r="J128" t="str">
            <v>1986</v>
          </cell>
          <cell r="K128">
            <v>536.72</v>
          </cell>
          <cell r="L128">
            <v>497.1</v>
          </cell>
          <cell r="M128">
            <v>81.2</v>
          </cell>
          <cell r="N128">
            <v>32</v>
          </cell>
          <cell r="O128">
            <v>18914</v>
          </cell>
          <cell r="P128">
            <v>40348</v>
          </cell>
          <cell r="Q128">
            <v>15900</v>
          </cell>
          <cell r="R128">
            <v>0</v>
          </cell>
          <cell r="S128" t="str">
            <v>D</v>
          </cell>
          <cell r="T128" t="str">
            <v>B</v>
          </cell>
          <cell r="U128" t="str">
            <v>ВЕИ, Изолация на външна стена , Изолация на под, Изолация на покрив, Мерки по осветление, Мерки по системата за БГВ, Подмяна на дограма</v>
          </cell>
          <cell r="V128">
            <v>24444</v>
          </cell>
          <cell r="W128">
            <v>20.11</v>
          </cell>
          <cell r="X128">
            <v>8780</v>
          </cell>
          <cell r="Y128">
            <v>121997.91</v>
          </cell>
          <cell r="Z128">
            <v>13.8949</v>
          </cell>
          <cell r="AA128" t="str">
            <v>„НП за ЕЕ на МЖС"</v>
          </cell>
          <cell r="AB128">
            <v>60.58</v>
          </cell>
        </row>
        <row r="129">
          <cell r="A129">
            <v>176822476</v>
          </cell>
          <cell r="B129" t="str">
            <v>СДРУЖЕНИЕ НА СОБСТВЕНИЦИТЕ ''ЗДРАВЕ, гр.Варна, община Варна, район Младост, ж.к.Младост, бл.146, вх.</v>
          </cell>
          <cell r="C129" t="str">
            <v>МЖС БЛ146 ВХ 1 2 3 ЖК МЛАДОСТ ВАРНА</v>
          </cell>
          <cell r="D129" t="str">
            <v>обл.ВАРНА</v>
          </cell>
          <cell r="E129" t="str">
            <v>общ.ВАРНА</v>
          </cell>
          <cell r="F129" t="str">
            <v>гр.ВАРНА</v>
          </cell>
          <cell r="G129" t="str">
            <v>"ЕНЕРДЖИ СЕЙВИНГ" ЕООД</v>
          </cell>
          <cell r="H129" t="str">
            <v>010ЕНС275</v>
          </cell>
          <cell r="I129">
            <v>42594</v>
          </cell>
          <cell r="J129" t="str">
            <v>1978-1979</v>
          </cell>
          <cell r="K129">
            <v>5071.43</v>
          </cell>
          <cell r="L129">
            <v>4882.74</v>
          </cell>
          <cell r="M129">
            <v>197</v>
          </cell>
          <cell r="N129">
            <v>99</v>
          </cell>
          <cell r="O129">
            <v>490919</v>
          </cell>
          <cell r="P129">
            <v>962167</v>
          </cell>
          <cell r="Q129">
            <v>483537</v>
          </cell>
          <cell r="R129">
            <v>262481</v>
          </cell>
          <cell r="S129" t="str">
            <v>E</v>
          </cell>
          <cell r="T129" t="str">
            <v>С</v>
          </cell>
          <cell r="U129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129">
            <v>478628</v>
          </cell>
          <cell r="W129">
            <v>173.64</v>
          </cell>
          <cell r="X129">
            <v>80158</v>
          </cell>
          <cell r="Y129">
            <v>547744</v>
          </cell>
          <cell r="Z129">
            <v>6.8333000000000004</v>
          </cell>
          <cell r="AA129" t="str">
            <v>„НП за ЕЕ на МЖС"</v>
          </cell>
          <cell r="AB129">
            <v>49.74</v>
          </cell>
        </row>
        <row r="130">
          <cell r="A130" t="str">
            <v>RES-MON29-0000001</v>
          </cell>
          <cell r="B130" t="str">
            <v>ЕТАЖНА СОБСТВЕНОСТ, МОНТАНА, УЛ. "ЦАР АСЕН" №8</v>
          </cell>
          <cell r="C130" t="str">
            <v>ЖИЛ. СГРАДА, МОНТАНА</v>
          </cell>
          <cell r="D130" t="str">
            <v>обл.МОНТАНА</v>
          </cell>
          <cell r="E130" t="str">
            <v>общ.МОНТАНА</v>
          </cell>
          <cell r="F130" t="str">
            <v>гр.МОНТАНА</v>
          </cell>
          <cell r="G130" t="str">
            <v>"ЕВРОБИЛД" ЕООД</v>
          </cell>
          <cell r="H130" t="str">
            <v>020ЕВР013</v>
          </cell>
          <cell r="I130">
            <v>41628</v>
          </cell>
          <cell r="J130" t="str">
            <v>1999</v>
          </cell>
          <cell r="K130">
            <v>1478</v>
          </cell>
          <cell r="L130">
            <v>1346.3</v>
          </cell>
          <cell r="M130">
            <v>176.8</v>
          </cell>
          <cell r="N130">
            <v>106.8</v>
          </cell>
          <cell r="O130">
            <v>237992</v>
          </cell>
          <cell r="P130">
            <v>237992</v>
          </cell>
          <cell r="Q130">
            <v>143700</v>
          </cell>
          <cell r="R130">
            <v>0</v>
          </cell>
          <cell r="S130" t="str">
            <v>F</v>
          </cell>
          <cell r="T130" t="str">
            <v>С</v>
          </cell>
          <cell r="U130" t="str">
            <v>Изолация на външна стена , Изолация на под, Изолация на покрив, Подмяна на дограма</v>
          </cell>
          <cell r="V130">
            <v>94405.73</v>
          </cell>
          <cell r="W130">
            <v>81.02</v>
          </cell>
          <cell r="X130">
            <v>12940.04</v>
          </cell>
          <cell r="Y130">
            <v>129433.36</v>
          </cell>
          <cell r="Z130">
            <v>10.0025</v>
          </cell>
          <cell r="AA130" t="str">
            <v>ОП РР „Енергийно обн. на бълг. домове"</v>
          </cell>
          <cell r="AB130">
            <v>39.659999999999997</v>
          </cell>
        </row>
        <row r="131">
          <cell r="A131">
            <v>176667403</v>
          </cell>
          <cell r="B131" t="str">
            <v>СДРУЖЕНИЕ НА СОБСТВЕНИЦИТЕ "Средна гора"</v>
          </cell>
          <cell r="C131" t="str">
            <v>ЖИЛ. СГР.-ВИДИН, "СРЕДНА ГОРА"</v>
          </cell>
          <cell r="D131" t="str">
            <v>обл.ВИДИН</v>
          </cell>
          <cell r="E131" t="str">
            <v>общ.ВИДИН</v>
          </cell>
          <cell r="F131" t="str">
            <v>гр.ВИДИН</v>
          </cell>
          <cell r="G131" t="str">
            <v>"ЕВРОБИЛД" ЕООД</v>
          </cell>
          <cell r="H131" t="str">
            <v>020ЕВР017</v>
          </cell>
          <cell r="I131">
            <v>42121</v>
          </cell>
          <cell r="J131" t="str">
            <v>1997</v>
          </cell>
          <cell r="K131">
            <v>1642.34</v>
          </cell>
          <cell r="L131">
            <v>1018.05</v>
          </cell>
          <cell r="M131">
            <v>198.7</v>
          </cell>
          <cell r="N131">
            <v>110.6</v>
          </cell>
          <cell r="O131">
            <v>118983</v>
          </cell>
          <cell r="P131">
            <v>202256</v>
          </cell>
          <cell r="Q131">
            <v>112596</v>
          </cell>
          <cell r="R131">
            <v>0</v>
          </cell>
          <cell r="S131" t="str">
            <v>F</v>
          </cell>
          <cell r="T131" t="str">
            <v>С</v>
          </cell>
          <cell r="U131" t="str">
            <v>Изолация на външна стена , Изолация на под, Изолация на покрив, Подмяна на дограма</v>
          </cell>
          <cell r="V131">
            <v>89815</v>
          </cell>
          <cell r="W131">
            <v>39.865000000000002</v>
          </cell>
          <cell r="X131">
            <v>12199</v>
          </cell>
          <cell r="Y131">
            <v>112821.47</v>
          </cell>
          <cell r="Z131">
            <v>9.2484000000000002</v>
          </cell>
          <cell r="AA131" t="str">
            <v>ОП РР „Енергийно обн. на бълг. домове"</v>
          </cell>
          <cell r="AB131">
            <v>44.4</v>
          </cell>
        </row>
        <row r="132">
          <cell r="A132">
            <v>176650877</v>
          </cell>
          <cell r="B132" t="str">
            <v>СДРУЖЕНИЕ НА СОБСТВЕНИЦИТЕ ул."ИВАНКА БОТЕВА" # 9 - ГР.ВРАЦА</v>
          </cell>
          <cell r="C132" t="str">
            <v>ЖИЛ. СГР.-ВРАЦА, "ИВ. БОТЕВА" 9</v>
          </cell>
          <cell r="D132" t="str">
            <v>обл.ВРАЦА</v>
          </cell>
          <cell r="E132" t="str">
            <v>общ.ВРАЦА</v>
          </cell>
          <cell r="F132" t="str">
            <v>гр.ВРАЦА</v>
          </cell>
          <cell r="G132" t="str">
            <v>"ЕВРОБИЛД" ЕООД</v>
          </cell>
          <cell r="H132" t="str">
            <v>020ЕВР018</v>
          </cell>
          <cell r="I132">
            <v>42121</v>
          </cell>
          <cell r="J132" t="str">
            <v>1962</v>
          </cell>
          <cell r="K132">
            <v>977.25</v>
          </cell>
          <cell r="L132">
            <v>581.20000000000005</v>
          </cell>
          <cell r="M132">
            <v>178.5</v>
          </cell>
          <cell r="N132">
            <v>86.8</v>
          </cell>
          <cell r="O132">
            <v>56460</v>
          </cell>
          <cell r="P132">
            <v>103698</v>
          </cell>
          <cell r="Q132">
            <v>50403</v>
          </cell>
          <cell r="R132">
            <v>0</v>
          </cell>
          <cell r="S132" t="str">
            <v>F</v>
          </cell>
          <cell r="T132" t="str">
            <v>С</v>
          </cell>
          <cell r="U132" t="str">
            <v>ВЕИ, Изолация на външна стена , Изолация на под, Изолация на покрив, Мерки по осветление, Подмяна на дограма</v>
          </cell>
          <cell r="V132">
            <v>53297</v>
          </cell>
          <cell r="W132">
            <v>30.358000000000001</v>
          </cell>
          <cell r="X132">
            <v>7301.7</v>
          </cell>
          <cell r="Y132">
            <v>74109.600000000006</v>
          </cell>
          <cell r="Z132">
            <v>10.1496</v>
          </cell>
          <cell r="AA132" t="str">
            <v>ОП РР „Енергийно обн. на бълг. домове"</v>
          </cell>
          <cell r="AB132">
            <v>51.39</v>
          </cell>
        </row>
        <row r="133">
          <cell r="A133">
            <v>176799796</v>
          </cell>
          <cell r="B133" t="str">
            <v>СДРУЖЕНИЕ НА СОБСТВЕНИЦИТЕ ГР.ПЛЕВЕН,. "Г.КОЛЕВ # 33"</v>
          </cell>
          <cell r="C133" t="str">
            <v>ЖИЛ. СГР.-ПЛЕВЕН, "МАЛЬОВИЦА" 33</v>
          </cell>
          <cell r="D133" t="str">
            <v>обл.ПЛЕВЕН</v>
          </cell>
          <cell r="E133" t="str">
            <v>общ.ПЛЕВЕН</v>
          </cell>
          <cell r="F133" t="str">
            <v>гр.ПЛЕВЕН</v>
          </cell>
          <cell r="G133" t="str">
            <v>"ЕВРОБИЛД" ЕООД</v>
          </cell>
          <cell r="H133" t="str">
            <v>020ЕВР019</v>
          </cell>
          <cell r="I133">
            <v>42124</v>
          </cell>
          <cell r="J133" t="str">
            <v>1978</v>
          </cell>
          <cell r="K133">
            <v>1175.33</v>
          </cell>
          <cell r="L133">
            <v>698.11</v>
          </cell>
          <cell r="M133">
            <v>245.7</v>
          </cell>
          <cell r="N133">
            <v>145.6</v>
          </cell>
          <cell r="O133">
            <v>171500</v>
          </cell>
          <cell r="P133">
            <v>171500</v>
          </cell>
          <cell r="Q133">
            <v>101628</v>
          </cell>
          <cell r="R133">
            <v>158377</v>
          </cell>
          <cell r="S133" t="str">
            <v>E</v>
          </cell>
          <cell r="T133" t="str">
            <v>С</v>
          </cell>
          <cell r="U133" t="str">
            <v>Изолация на външна стена , Изолация на под, Изолация на покрив, Мерки по абонатна станция, Мерки по сградни инсталации(тръбна мрежа), Подмяна на дограма</v>
          </cell>
          <cell r="V133">
            <v>69873</v>
          </cell>
          <cell r="W133">
            <v>20.262</v>
          </cell>
          <cell r="X133">
            <v>50590</v>
          </cell>
          <cell r="Y133">
            <v>68309</v>
          </cell>
          <cell r="Z133">
            <v>1.3502000000000001</v>
          </cell>
          <cell r="AA133" t="str">
            <v>ОП РР „Енергийно обн. на бълг. домове"</v>
          </cell>
          <cell r="AB133">
            <v>40.74</v>
          </cell>
        </row>
        <row r="134">
          <cell r="A134">
            <v>176808680</v>
          </cell>
          <cell r="B134" t="str">
            <v>СДРУЖЕНИЕ НА СОБСТВЕНИЦИТЕ гр. МОНТАНА, община МОНТАНА, ул. П. ЯВОРОВ # 5</v>
          </cell>
          <cell r="C134" t="str">
            <v>МЖС - МОНТАНА</v>
          </cell>
          <cell r="D134" t="str">
            <v>обл.МОНТАНА</v>
          </cell>
          <cell r="E134" t="str">
            <v>общ.МОНТАНА</v>
          </cell>
          <cell r="F134" t="str">
            <v>гр.МОНТАНА</v>
          </cell>
          <cell r="G134" t="str">
            <v>"ЕВРОБИЛД" ЕООД</v>
          </cell>
          <cell r="H134" t="str">
            <v>020ЕВР020</v>
          </cell>
          <cell r="I134">
            <v>42128</v>
          </cell>
          <cell r="J134" t="str">
            <v>1962</v>
          </cell>
          <cell r="K134">
            <v>715.24</v>
          </cell>
          <cell r="L134">
            <v>540.5</v>
          </cell>
          <cell r="M134">
            <v>210</v>
          </cell>
          <cell r="N134">
            <v>106.8</v>
          </cell>
          <cell r="O134">
            <v>45307</v>
          </cell>
          <cell r="P134">
            <v>113398</v>
          </cell>
          <cell r="Q134">
            <v>57690</v>
          </cell>
          <cell r="R134">
            <v>0</v>
          </cell>
          <cell r="S134" t="str">
            <v>F</v>
          </cell>
          <cell r="T134" t="str">
            <v>С</v>
          </cell>
          <cell r="U134" t="str">
            <v>Изолация на външна стена , Изолация на под, Изолация на покрив, Мерки по осветление, Подмяна на дограма</v>
          </cell>
          <cell r="V134">
            <v>55705.8</v>
          </cell>
          <cell r="W134">
            <v>51.82</v>
          </cell>
          <cell r="X134">
            <v>7419.71</v>
          </cell>
          <cell r="Y134">
            <v>59821.03</v>
          </cell>
          <cell r="Z134">
            <v>8.0624000000000002</v>
          </cell>
          <cell r="AA134" t="str">
            <v>ОП РР „Енергийно обн. на бълг. домове"</v>
          </cell>
          <cell r="AB134">
            <v>49.12</v>
          </cell>
        </row>
        <row r="135">
          <cell r="A135">
            <v>176810356</v>
          </cell>
          <cell r="B135" t="str">
            <v xml:space="preserve">СДРУЖЕНИЕ НА СОБСТВЕНИЦИТЕ гр.МОНТАНА, общ.МОНТАНА, ул.СВ.КЛИМЕНТ ОХРИДСКИ #4 </v>
          </cell>
          <cell r="C135" t="str">
            <v>ЖИЛ. СГР.-МОНТАНА</v>
          </cell>
          <cell r="D135" t="str">
            <v>обл.МОНТАНА</v>
          </cell>
          <cell r="E135" t="str">
            <v>общ.МОНТАНА</v>
          </cell>
          <cell r="F135" t="str">
            <v>гр.МОНТАНА</v>
          </cell>
          <cell r="G135" t="str">
            <v>"ЕВРОБИЛД" ЕООД</v>
          </cell>
          <cell r="H135" t="str">
            <v>020ЕВР021</v>
          </cell>
          <cell r="I135">
            <v>42131</v>
          </cell>
          <cell r="J135" t="str">
            <v>1974</v>
          </cell>
          <cell r="K135">
            <v>1216.73</v>
          </cell>
          <cell r="L135">
            <v>689.12</v>
          </cell>
          <cell r="M135">
            <v>197.3</v>
          </cell>
          <cell r="N135">
            <v>103.2</v>
          </cell>
          <cell r="O135">
            <v>67723</v>
          </cell>
          <cell r="P135">
            <v>135990</v>
          </cell>
          <cell r="Q135">
            <v>711170</v>
          </cell>
          <cell r="R135">
            <v>0</v>
          </cell>
          <cell r="S135" t="str">
            <v>F</v>
          </cell>
          <cell r="T135" t="str">
            <v>С</v>
          </cell>
          <cell r="U135" t="str">
            <v>Изолация на външна стена , Изолация на под, Изолация на покрив, Мерки по осветление, Подмяна на дограма</v>
          </cell>
          <cell r="V135">
            <v>64853</v>
          </cell>
          <cell r="W135">
            <v>37.508000000000003</v>
          </cell>
          <cell r="X135">
            <v>8730</v>
          </cell>
          <cell r="Y135">
            <v>90862.3</v>
          </cell>
          <cell r="Z135">
            <v>10.407999999999999</v>
          </cell>
          <cell r="AA135" t="str">
            <v>ОП РР „Енергийно обн. на бълг. домове"</v>
          </cell>
          <cell r="AB135">
            <v>47.68</v>
          </cell>
        </row>
        <row r="136">
          <cell r="A136">
            <v>176808633</v>
          </cell>
          <cell r="B136" t="str">
            <v>СДРУЖЕНИЕ НА СОБСТВЕНИЦИТЕ гр. МОНТАНА, община МОНТАНА, ж.к. МЛАДОСТ, бл.20,вх.К</v>
          </cell>
          <cell r="C136" t="str">
            <v>МЖС - МОНТАНА</v>
          </cell>
          <cell r="D136" t="str">
            <v>обл.МОНТАНА</v>
          </cell>
          <cell r="E136" t="str">
            <v>общ.МОНТАНА</v>
          </cell>
          <cell r="F136" t="str">
            <v>гр.МОНТАНА</v>
          </cell>
          <cell r="G136" t="str">
            <v>"ЕВРОБИЛД" ЕООД</v>
          </cell>
          <cell r="H136" t="str">
            <v>020ЕВР022</v>
          </cell>
          <cell r="I136">
            <v>42132</v>
          </cell>
          <cell r="J136" t="str">
            <v>1993</v>
          </cell>
          <cell r="K136">
            <v>1895</v>
          </cell>
          <cell r="L136">
            <v>1306</v>
          </cell>
          <cell r="M136">
            <v>196.9</v>
          </cell>
          <cell r="N136">
            <v>98.6</v>
          </cell>
          <cell r="O136">
            <v>170195</v>
          </cell>
          <cell r="P136">
            <v>257119</v>
          </cell>
          <cell r="Q136">
            <v>128800</v>
          </cell>
          <cell r="R136">
            <v>0</v>
          </cell>
          <cell r="S136" t="str">
            <v>E</v>
          </cell>
          <cell r="T136" t="str">
            <v>С</v>
          </cell>
          <cell r="U136" t="str">
            <v>Изолация на външна стена , Изолация на под, Изолация на покрив, Мерки по осветление, Подмяна на дограма</v>
          </cell>
          <cell r="V136">
            <v>128336</v>
          </cell>
          <cell r="W136">
            <v>29.61</v>
          </cell>
          <cell r="X136">
            <v>10709</v>
          </cell>
          <cell r="Y136">
            <v>145000</v>
          </cell>
          <cell r="Z136">
            <v>13.54</v>
          </cell>
          <cell r="AA136" t="str">
            <v>ОП РР „Енергийно обн. на бълг. домове"</v>
          </cell>
          <cell r="AB136">
            <v>49.91</v>
          </cell>
        </row>
        <row r="137">
          <cell r="A137">
            <v>176646680</v>
          </cell>
          <cell r="B137" t="str">
            <v>СДРУЖЕНИЕ НА СОБСТВЕНИЦИТЕ "ГР.ПЛЕВЕН, УЛ." ЕМИЛ ДИМИТРОВ"# 68</v>
          </cell>
          <cell r="C137" t="str">
            <v>МЖС  ПЛЕВЕН</v>
          </cell>
          <cell r="D137" t="str">
            <v>обл.ПЛЕВЕН</v>
          </cell>
          <cell r="E137" t="str">
            <v>общ.ПЛЕВЕН</v>
          </cell>
          <cell r="F137" t="str">
            <v>гр.ПЛЕВЕН</v>
          </cell>
          <cell r="G137" t="str">
            <v>"ЕВРОБИЛД" ЕООД</v>
          </cell>
          <cell r="H137" t="str">
            <v>020ЕВР023</v>
          </cell>
          <cell r="I137">
            <v>42135</v>
          </cell>
          <cell r="J137" t="str">
            <v>1973</v>
          </cell>
          <cell r="K137">
            <v>1155.7</v>
          </cell>
          <cell r="L137">
            <v>673.35</v>
          </cell>
          <cell r="M137">
            <v>228.3</v>
          </cell>
          <cell r="N137">
            <v>106.6</v>
          </cell>
          <cell r="O137">
            <v>109329</v>
          </cell>
          <cell r="P137">
            <v>153630</v>
          </cell>
          <cell r="Q137">
            <v>71700</v>
          </cell>
          <cell r="R137">
            <v>0</v>
          </cell>
          <cell r="S137" t="str">
            <v>F</v>
          </cell>
          <cell r="T137" t="str">
            <v>С</v>
          </cell>
          <cell r="U137" t="str">
            <v>Изолация на външна стена , Изолация на под, Изолация на покрив, Подмяна на дограма</v>
          </cell>
          <cell r="V137">
            <v>81876</v>
          </cell>
          <cell r="W137">
            <v>30.54</v>
          </cell>
          <cell r="X137">
            <v>9830.06</v>
          </cell>
          <cell r="Y137">
            <v>89895.28</v>
          </cell>
          <cell r="Z137">
            <v>9.1448999999999998</v>
          </cell>
          <cell r="AA137" t="str">
            <v>ОП РР „Енергийно обн. на бълг. домове"</v>
          </cell>
          <cell r="AB137">
            <v>53.29</v>
          </cell>
        </row>
        <row r="138">
          <cell r="A138">
            <v>176806671</v>
          </cell>
          <cell r="B138" t="str">
            <v>СДРУЖЕНИЕ НА СОБСТВЕНИЦИТЕ "гр.ПЛЕВЕН, ВАРДАР # 15"</v>
          </cell>
          <cell r="C138" t="str">
            <v>ЖИЛ. СГРАДА-ПЛЕВЕН, УЛ. "ВАРДАР" 15</v>
          </cell>
          <cell r="D138" t="str">
            <v>обл.ПЛЕВЕН</v>
          </cell>
          <cell r="E138" t="str">
            <v>общ.ПЛЕВЕН</v>
          </cell>
          <cell r="F138" t="str">
            <v>гр.ПЛЕВЕН</v>
          </cell>
          <cell r="G138" t="str">
            <v>"ЕВРОБИЛД" ЕООД</v>
          </cell>
          <cell r="H138" t="str">
            <v>020ЕВР024</v>
          </cell>
          <cell r="I138">
            <v>42136</v>
          </cell>
          <cell r="J138" t="str">
            <v>1954</v>
          </cell>
          <cell r="K138">
            <v>1553.15</v>
          </cell>
          <cell r="L138">
            <v>1077.08</v>
          </cell>
          <cell r="M138">
            <v>140.80000000000001</v>
          </cell>
          <cell r="N138">
            <v>84</v>
          </cell>
          <cell r="O138">
            <v>94694</v>
          </cell>
          <cell r="P138">
            <v>151621</v>
          </cell>
          <cell r="Q138">
            <v>90485</v>
          </cell>
          <cell r="R138">
            <v>0</v>
          </cell>
          <cell r="S138" t="str">
            <v>F</v>
          </cell>
          <cell r="T138" t="str">
            <v>С</v>
          </cell>
          <cell r="U138" t="str">
            <v>Изолация на външна стена , Изолация на под, Изолация на покрив, Подмяна на дограма</v>
          </cell>
          <cell r="V138">
            <v>61106</v>
          </cell>
          <cell r="W138">
            <v>43.661999999999999</v>
          </cell>
          <cell r="X138">
            <v>12120</v>
          </cell>
          <cell r="Y138">
            <v>123237</v>
          </cell>
          <cell r="Z138">
            <v>10.167999999999999</v>
          </cell>
          <cell r="AA138" t="str">
            <v>ОП РР „Енергийно обн. на бълг. домове"</v>
          </cell>
          <cell r="AB138">
            <v>40.299999999999997</v>
          </cell>
        </row>
        <row r="139">
          <cell r="A139">
            <v>176808156</v>
          </cell>
          <cell r="B139" t="str">
            <v>СДРУЖЕНИЕ НА СОБСТВЕНИЦИТЕ ,,ГР.ПЛЕВЕН,УЛ.ХАДЖИ ДИМИТЪР #21,,</v>
          </cell>
          <cell r="C139" t="str">
            <v>ЖИЛ. СГР.-ПЛЕВЕН, УЛ. "Х. ДИМИТЪР" 21</v>
          </cell>
          <cell r="D139" t="str">
            <v>обл.ПЛЕВЕН</v>
          </cell>
          <cell r="E139" t="str">
            <v>общ.ПЛЕВЕН</v>
          </cell>
          <cell r="F139" t="str">
            <v>гр.ПЛЕВЕН</v>
          </cell>
          <cell r="G139" t="str">
            <v>"ЕВРОБИЛД" ЕООД</v>
          </cell>
          <cell r="H139" t="str">
            <v>020ЕВР025</v>
          </cell>
          <cell r="I139">
            <v>42138</v>
          </cell>
          <cell r="J139" t="str">
            <v>1974</v>
          </cell>
          <cell r="K139">
            <v>1699.05</v>
          </cell>
          <cell r="L139">
            <v>1207.51</v>
          </cell>
          <cell r="M139">
            <v>184.7</v>
          </cell>
          <cell r="N139">
            <v>108.4</v>
          </cell>
          <cell r="O139">
            <v>223085</v>
          </cell>
          <cell r="P139">
            <v>223085</v>
          </cell>
          <cell r="Q139">
            <v>130937</v>
          </cell>
          <cell r="R139">
            <v>223025</v>
          </cell>
          <cell r="S139" t="str">
            <v>E</v>
          </cell>
          <cell r="T139" t="str">
            <v>С</v>
          </cell>
          <cell r="U139" t="str">
            <v>Други, Изолация на външна стена , Изолация на под, Изолация на покрив, Подмяна на дограма</v>
          </cell>
          <cell r="V139">
            <v>92147</v>
          </cell>
          <cell r="W139">
            <v>24.105</v>
          </cell>
          <cell r="X139">
            <v>6650</v>
          </cell>
          <cell r="Y139">
            <v>92950</v>
          </cell>
          <cell r="Z139">
            <v>13.977399999999999</v>
          </cell>
          <cell r="AA139" t="str">
            <v>ОП РР „Енергийно обн. на бълг. домове"</v>
          </cell>
          <cell r="AB139">
            <v>41.3</v>
          </cell>
        </row>
        <row r="140">
          <cell r="A140">
            <v>176808658</v>
          </cell>
          <cell r="B140" t="str">
            <v>СДРУЖЕНИЕ НА СОБСТВЕНИЦИТЕ ул."ЛЮБЕН КАРАВЕЛОВ"#1 - ГР.ВРАЦА</v>
          </cell>
          <cell r="C140" t="str">
            <v>ЖИЛ. СГРАДА-ВРАЦА</v>
          </cell>
          <cell r="D140" t="str">
            <v>обл.ВРАЦА</v>
          </cell>
          <cell r="E140" t="str">
            <v>общ.ВРАЦА</v>
          </cell>
          <cell r="F140" t="str">
            <v>гр.ВРАЦА</v>
          </cell>
          <cell r="G140" t="str">
            <v>"ЕВРОБИЛД" ЕООД</v>
          </cell>
          <cell r="H140" t="str">
            <v>020ЕВР026</v>
          </cell>
          <cell r="I140">
            <v>42139</v>
          </cell>
          <cell r="J140" t="str">
            <v>1993</v>
          </cell>
          <cell r="K140">
            <v>1792.86</v>
          </cell>
          <cell r="L140">
            <v>1623.7</v>
          </cell>
          <cell r="M140">
            <v>154.19999999999999</v>
          </cell>
          <cell r="N140">
            <v>79.599999999999994</v>
          </cell>
          <cell r="O140">
            <v>250397</v>
          </cell>
          <cell r="P140">
            <v>250397</v>
          </cell>
          <cell r="Q140">
            <v>129220</v>
          </cell>
          <cell r="R140">
            <v>0</v>
          </cell>
          <cell r="S140" t="str">
            <v>F</v>
          </cell>
          <cell r="T140" t="str">
            <v>С</v>
          </cell>
          <cell r="U140" t="str">
            <v>Изолация на външна стена , Изолация на под, Изолация на покрив, Подмяна на дограма</v>
          </cell>
          <cell r="V140">
            <v>110074.49</v>
          </cell>
          <cell r="W140">
            <v>74.335999999999999</v>
          </cell>
          <cell r="X140">
            <v>15170.03</v>
          </cell>
          <cell r="Y140">
            <v>117685.79</v>
          </cell>
          <cell r="Z140">
            <v>7.7576999999999998</v>
          </cell>
          <cell r="AA140" t="str">
            <v>ОП РР „Енергийно обн. на бълг. домове"</v>
          </cell>
          <cell r="AB140">
            <v>43.95</v>
          </cell>
        </row>
        <row r="141">
          <cell r="A141">
            <v>176808843</v>
          </cell>
          <cell r="B141" t="str">
            <v>ГР.ПЛЕВЕН, ОБЩИНА ПЛЕВЕН, Ж.К.ДРУЖБА БЛ.312 ВХ.А</v>
          </cell>
          <cell r="C141" t="str">
            <v>ЖИЛ. СГРАДА - ПЛЕВЕН</v>
          </cell>
          <cell r="D141" t="str">
            <v>обл.ПЛЕВЕН</v>
          </cell>
          <cell r="E141" t="str">
            <v>общ.ПЛЕВЕН</v>
          </cell>
          <cell r="F141" t="str">
            <v>гр.ПЛЕВЕН</v>
          </cell>
          <cell r="G141" t="str">
            <v>"ЕВРОБИЛД" ЕООД</v>
          </cell>
          <cell r="H141" t="str">
            <v>020ЕВР027</v>
          </cell>
          <cell r="I141">
            <v>42142</v>
          </cell>
          <cell r="J141" t="str">
            <v>1984</v>
          </cell>
          <cell r="K141">
            <v>1720.98</v>
          </cell>
          <cell r="L141">
            <v>1510.72</v>
          </cell>
          <cell r="M141">
            <v>79.599999999999994</v>
          </cell>
          <cell r="N141">
            <v>78.599999999999994</v>
          </cell>
          <cell r="O141">
            <v>182815</v>
          </cell>
          <cell r="P141">
            <v>182815</v>
          </cell>
          <cell r="Q141">
            <v>118590</v>
          </cell>
          <cell r="R141">
            <v>0</v>
          </cell>
          <cell r="S141" t="str">
            <v>E</v>
          </cell>
          <cell r="T141" t="str">
            <v>С</v>
          </cell>
          <cell r="U141" t="str">
            <v>Изолация на външна стена , Изолация на под, Изолация на покрив, Мерки по сградни инсталации(тръбна мрежа), Подмяна на дограма</v>
          </cell>
          <cell r="V141">
            <v>64079.3</v>
          </cell>
          <cell r="W141">
            <v>27.59</v>
          </cell>
          <cell r="X141">
            <v>9920</v>
          </cell>
          <cell r="Y141">
            <v>109367.94</v>
          </cell>
          <cell r="Z141">
            <v>11.024900000000001</v>
          </cell>
          <cell r="AA141" t="str">
            <v>ОП РР „Енергийно обн. на бълг. домове"</v>
          </cell>
          <cell r="AB141">
            <v>35.049999999999997</v>
          </cell>
        </row>
        <row r="142">
          <cell r="A142">
            <v>176810171</v>
          </cell>
          <cell r="B142" t="str">
            <v>СДРУЖЕНИЕ НА СОБСТВЕНИЦИТЕ "АЛМУС" гр.ЛОМ кв.ЗОРНИЦА бл.4 - 3</v>
          </cell>
          <cell r="C142" t="str">
            <v>МЖС - ЛОМ</v>
          </cell>
          <cell r="D142" t="str">
            <v>обл.МОНТАНА</v>
          </cell>
          <cell r="E142" t="str">
            <v>общ.ЛОМ</v>
          </cell>
          <cell r="F142" t="str">
            <v>гр.ЛОМ</v>
          </cell>
          <cell r="G142" t="str">
            <v>"ЕВРОБИЛД" ЕООД</v>
          </cell>
          <cell r="H142" t="str">
            <v>020ЕВР028</v>
          </cell>
          <cell r="I142">
            <v>42143</v>
          </cell>
          <cell r="J142" t="str">
            <v>1992</v>
          </cell>
          <cell r="K142">
            <v>1900.34</v>
          </cell>
          <cell r="L142">
            <v>1504.99</v>
          </cell>
          <cell r="M142">
            <v>168</v>
          </cell>
          <cell r="N142">
            <v>96.5</v>
          </cell>
          <cell r="O142">
            <v>214240</v>
          </cell>
          <cell r="P142">
            <v>252982</v>
          </cell>
          <cell r="Q142">
            <v>145230</v>
          </cell>
          <cell r="R142">
            <v>0</v>
          </cell>
          <cell r="S142" t="str">
            <v>E</v>
          </cell>
          <cell r="T142" t="str">
            <v>С</v>
          </cell>
          <cell r="U142" t="str">
            <v>Изолация на външна стена , Изолация на под, Изолация на покрив, Мерки по осветление, Подмяна на дограма</v>
          </cell>
          <cell r="V142">
            <v>107771.32</v>
          </cell>
          <cell r="W142">
            <v>41.3</v>
          </cell>
          <cell r="X142">
            <v>9709.93</v>
          </cell>
          <cell r="Y142">
            <v>136385.49</v>
          </cell>
          <cell r="Z142">
            <v>14.0459</v>
          </cell>
          <cell r="AA142" t="str">
            <v>ОП РР „Енергийно обн. на бълг. домове"</v>
          </cell>
          <cell r="AB142">
            <v>42.6</v>
          </cell>
        </row>
        <row r="143">
          <cell r="A143">
            <v>176808462</v>
          </cell>
          <cell r="B143" t="str">
            <v>СДРУЖЕНИЕ НА СОБСТВЕНИЦИТЕ "ГР.ВИДИН, УЛ. ХРИСТО БОТЕВ #30, БЛОК ТИМОК, ВХ.Г"</v>
          </cell>
          <cell r="C143" t="str">
            <v>ЖИЛ. СГР.-ВИДИН, БЛ. ТИМОК, ВХ. Г</v>
          </cell>
          <cell r="D143" t="str">
            <v>обл.ВИДИН</v>
          </cell>
          <cell r="E143" t="str">
            <v>общ.ВИДИН</v>
          </cell>
          <cell r="F143" t="str">
            <v>гр.ВИДИН</v>
          </cell>
          <cell r="G143" t="str">
            <v>"ЕВРОБИЛД" ЕООД</v>
          </cell>
          <cell r="H143" t="str">
            <v>020ЕВР029</v>
          </cell>
          <cell r="I143">
            <v>42132</v>
          </cell>
          <cell r="J143" t="str">
            <v>1996</v>
          </cell>
          <cell r="K143">
            <v>2190.48</v>
          </cell>
          <cell r="L143">
            <v>1637</v>
          </cell>
          <cell r="M143">
            <v>174.5</v>
          </cell>
          <cell r="N143">
            <v>78.8</v>
          </cell>
          <cell r="O143">
            <v>144105</v>
          </cell>
          <cell r="P143">
            <v>285581</v>
          </cell>
          <cell r="Q143">
            <v>129001</v>
          </cell>
          <cell r="R143">
            <v>0</v>
          </cell>
          <cell r="S143" t="str">
            <v>F</v>
          </cell>
          <cell r="T143" t="str">
            <v>С</v>
          </cell>
          <cell r="U143" t="str">
            <v>Изолация на външна стена , Изолация на под, Изолация на покрив, Подмяна на дограма</v>
          </cell>
          <cell r="V143">
            <v>157580</v>
          </cell>
          <cell r="W143">
            <v>100.53</v>
          </cell>
          <cell r="X143">
            <v>20355</v>
          </cell>
          <cell r="Y143">
            <v>139222</v>
          </cell>
          <cell r="Z143">
            <v>6.8395999999999999</v>
          </cell>
          <cell r="AA143" t="str">
            <v>ОП РР „Енергийно обн. на бълг. домове"</v>
          </cell>
          <cell r="AB143">
            <v>55.17</v>
          </cell>
        </row>
        <row r="144">
          <cell r="A144">
            <v>176825433</v>
          </cell>
          <cell r="B144" t="str">
            <v>СДРУЖЕНИЕ НА СОБСТВЕНИЦИТЕ "ГР.БЯЛА СЛАТИНА, УЛ.КРАЙБРЕЖНА #8Б, БЛ.ПОДЕМ 3</v>
          </cell>
          <cell r="C144" t="str">
            <v>МЖС</v>
          </cell>
          <cell r="D144" t="str">
            <v>обл.ВРАЦА</v>
          </cell>
          <cell r="E144" t="str">
            <v>общ.БЯЛА СЛАТИНА</v>
          </cell>
          <cell r="F144" t="str">
            <v>гр.БЯЛА СЛАТИНА</v>
          </cell>
          <cell r="G144" t="str">
            <v>"ЕВРОБИЛД" ЕООД</v>
          </cell>
          <cell r="H144" t="str">
            <v>020ЕВР030</v>
          </cell>
          <cell r="I144">
            <v>42163</v>
          </cell>
          <cell r="J144" t="str">
            <v>1992</v>
          </cell>
          <cell r="K144">
            <v>3205</v>
          </cell>
          <cell r="L144">
            <v>2940</v>
          </cell>
          <cell r="M144">
            <v>198.9</v>
          </cell>
          <cell r="N144">
            <v>90.8</v>
          </cell>
          <cell r="O144">
            <v>584883</v>
          </cell>
          <cell r="P144">
            <v>584883</v>
          </cell>
          <cell r="Q144">
            <v>266900</v>
          </cell>
          <cell r="R144">
            <v>0</v>
          </cell>
          <cell r="S144" t="str">
            <v>G</v>
          </cell>
          <cell r="T144" t="str">
            <v>С</v>
          </cell>
          <cell r="U144" t="str">
            <v>Изолация на външна стена , Изолация на под, Изолация на покрив, Подмяна на дограма</v>
          </cell>
          <cell r="V144">
            <v>318182</v>
          </cell>
          <cell r="W144">
            <v>179.9</v>
          </cell>
          <cell r="X144">
            <v>38798</v>
          </cell>
          <cell r="Y144">
            <v>384255</v>
          </cell>
          <cell r="Z144">
            <v>9.9039000000000001</v>
          </cell>
          <cell r="AA144" t="str">
            <v>„НП за ЕЕ на МЖС"</v>
          </cell>
          <cell r="AB144">
            <v>54.4</v>
          </cell>
        </row>
        <row r="145">
          <cell r="A145">
            <v>176818606</v>
          </cell>
          <cell r="B145" t="str">
            <v>СДРУЖЕНИЕ НА СОБСТВЕНИЦИТЕ - ГР.БЯЛА СЛАТИНА, ж.к.СРЕБРЕНЯ, блок 2</v>
          </cell>
          <cell r="C145" t="str">
            <v>МЖС</v>
          </cell>
          <cell r="D145" t="str">
            <v>обл.ВРАЦА</v>
          </cell>
          <cell r="E145" t="str">
            <v>общ.БЯЛА СЛАТИНА</v>
          </cell>
          <cell r="F145" t="str">
            <v>гр.БЯЛА СЛАТИНА</v>
          </cell>
          <cell r="G145" t="str">
            <v>"ЕВРОБИЛД" ЕООД</v>
          </cell>
          <cell r="H145" t="str">
            <v>020ЕВР031</v>
          </cell>
          <cell r="I145">
            <v>42163</v>
          </cell>
          <cell r="J145" t="str">
            <v>1983</v>
          </cell>
          <cell r="K145">
            <v>3478</v>
          </cell>
          <cell r="L145">
            <v>3165</v>
          </cell>
          <cell r="M145">
            <v>169.4</v>
          </cell>
          <cell r="N145">
            <v>85.9</v>
          </cell>
          <cell r="O145">
            <v>536052</v>
          </cell>
          <cell r="P145">
            <v>536052</v>
          </cell>
          <cell r="Q145">
            <v>271800</v>
          </cell>
          <cell r="R145">
            <v>0</v>
          </cell>
          <cell r="S145" t="str">
            <v>F</v>
          </cell>
          <cell r="T145" t="str">
            <v>С</v>
          </cell>
          <cell r="U145" t="str">
            <v>Изолация на външна стена , Изолация на под, Изолация на покрив, Подмяна на дограма</v>
          </cell>
          <cell r="V145">
            <v>264259</v>
          </cell>
          <cell r="W145">
            <v>157.52000000000001</v>
          </cell>
          <cell r="X145">
            <v>32771</v>
          </cell>
          <cell r="Y145">
            <v>344227</v>
          </cell>
          <cell r="Z145">
            <v>10.504</v>
          </cell>
          <cell r="AA145" t="str">
            <v>„НП за ЕЕ на МЖС"</v>
          </cell>
          <cell r="AB145">
            <v>49.29</v>
          </cell>
        </row>
        <row r="146">
          <cell r="A146">
            <v>176843577</v>
          </cell>
          <cell r="B146" t="str">
            <v>Сдружение на собствениците "ОРФЕЙ 2", гр. Кърджали</v>
          </cell>
          <cell r="C146" t="str">
            <v>МЖС-КЪРДЖАЛИ, "ВЕСЕЛЧАНЕ" БЛ. "ОРФЕЙ 2"</v>
          </cell>
          <cell r="D146" t="str">
            <v>обл.КЪРДЖАЛИ</v>
          </cell>
          <cell r="E146" t="str">
            <v>общ.КЪРДЖАЛИ</v>
          </cell>
          <cell r="F146" t="str">
            <v>гр.КЪРДЖАЛИ</v>
          </cell>
          <cell r="G146" t="str">
            <v>"ТОПЛОКОНТРОЛ" ООД</v>
          </cell>
          <cell r="H146" t="str">
            <v>022ТОП039</v>
          </cell>
          <cell r="I146">
            <v>42474</v>
          </cell>
          <cell r="J146" t="str">
            <v>1974</v>
          </cell>
          <cell r="K146">
            <v>7726.5</v>
          </cell>
          <cell r="L146">
            <v>6277.12</v>
          </cell>
          <cell r="M146">
            <v>88.6</v>
          </cell>
          <cell r="N146">
            <v>68.73</v>
          </cell>
          <cell r="O146">
            <v>556116</v>
          </cell>
          <cell r="P146">
            <v>917697</v>
          </cell>
          <cell r="Q146">
            <v>431438</v>
          </cell>
          <cell r="R146">
            <v>0</v>
          </cell>
          <cell r="S146" t="str">
            <v>E</v>
          </cell>
          <cell r="T146" t="str">
            <v>С</v>
          </cell>
          <cell r="U146" t="str">
            <v>Изолация на външна стена , Изолация на под, Изолация на покрив, Мерки по осветление, Подмяна на дограма</v>
          </cell>
          <cell r="V146">
            <v>486259</v>
          </cell>
          <cell r="W146">
            <v>215.79</v>
          </cell>
          <cell r="X146">
            <v>114812.96400000001</v>
          </cell>
          <cell r="Y146">
            <v>871377.6</v>
          </cell>
          <cell r="Z146">
            <v>7.5895000000000001</v>
          </cell>
          <cell r="AA146" t="str">
            <v>„НП за ЕЕ на МЖС"</v>
          </cell>
          <cell r="AB146">
            <v>52.98</v>
          </cell>
        </row>
        <row r="147">
          <cell r="A147">
            <v>176822558</v>
          </cell>
          <cell r="B147" t="str">
            <v>Сдружение на собствениците "Възрожденци - бл. 17", гр. Кърджали</v>
          </cell>
          <cell r="C147" t="str">
            <v>МЖС-КЪРДЖАЛИ, "ВЪЗРОЖДЕНЦИ" БЛ. 17</v>
          </cell>
          <cell r="D147" t="str">
            <v>обл.КЪРДЖАЛИ</v>
          </cell>
          <cell r="E147" t="str">
            <v>общ.КЪРДЖАЛИ</v>
          </cell>
          <cell r="F147" t="str">
            <v>гр.КЪРДЖАЛИ</v>
          </cell>
          <cell r="G147" t="str">
            <v>"ТОПЛОКОНТРОЛ" ООД</v>
          </cell>
          <cell r="H147" t="str">
            <v>022ТОП040</v>
          </cell>
          <cell r="I147">
            <v>42474</v>
          </cell>
          <cell r="J147" t="str">
            <v>1981</v>
          </cell>
          <cell r="K147">
            <v>13955.19</v>
          </cell>
          <cell r="L147">
            <v>9980</v>
          </cell>
          <cell r="M147">
            <v>69.900000000000006</v>
          </cell>
          <cell r="N147">
            <v>69.2</v>
          </cell>
          <cell r="O147">
            <v>698084</v>
          </cell>
          <cell r="P147">
            <v>1595165</v>
          </cell>
          <cell r="Q147">
            <v>691102</v>
          </cell>
          <cell r="R147">
            <v>0</v>
          </cell>
          <cell r="S147" t="str">
            <v>E</v>
          </cell>
          <cell r="T147" t="str">
            <v>С</v>
          </cell>
          <cell r="U147" t="str">
            <v>Изолация на външна стена , Изолация на под, Изолация на покрив, Мерки по осветление, Подмяна на дограма</v>
          </cell>
          <cell r="V147">
            <v>904062</v>
          </cell>
          <cell r="W147">
            <v>318.2</v>
          </cell>
          <cell r="X147">
            <v>183725.23</v>
          </cell>
          <cell r="Y147">
            <v>2049077.34</v>
          </cell>
          <cell r="Z147">
            <v>11.152900000000001</v>
          </cell>
          <cell r="AA147" t="str">
            <v>„НП за ЕЕ на МЖС"</v>
          </cell>
          <cell r="AB147">
            <v>56.67</v>
          </cell>
        </row>
        <row r="148">
          <cell r="A148">
            <v>176820817</v>
          </cell>
          <cell r="B148" t="str">
            <v>Сдружение на собствениците "Гледка 1", гр. Кърджали</v>
          </cell>
          <cell r="C148" t="str">
            <v>МЖС-КЪРДЖАЛИ, "ГЛЕДКА" БЛ. 1</v>
          </cell>
          <cell r="D148" t="str">
            <v>обл.КЪРДЖАЛИ</v>
          </cell>
          <cell r="E148" t="str">
            <v>общ.КЪРДЖАЛИ</v>
          </cell>
          <cell r="F148" t="str">
            <v>гр.КЪРДЖАЛИ</v>
          </cell>
          <cell r="G148" t="str">
            <v>"ТОПЛОКОНТРОЛ" ООД</v>
          </cell>
          <cell r="H148" t="str">
            <v>022ТОП042</v>
          </cell>
          <cell r="I148">
            <v>42524</v>
          </cell>
          <cell r="J148" t="str">
            <v>1982</v>
          </cell>
          <cell r="K148">
            <v>5850.22</v>
          </cell>
          <cell r="L148">
            <v>4831</v>
          </cell>
          <cell r="M148">
            <v>154.80000000000001</v>
          </cell>
          <cell r="N148">
            <v>66.430000000000007</v>
          </cell>
          <cell r="O148">
            <v>325567</v>
          </cell>
          <cell r="P148">
            <v>747806</v>
          </cell>
          <cell r="Q148">
            <v>320913</v>
          </cell>
          <cell r="R148">
            <v>0</v>
          </cell>
          <cell r="S148" t="str">
            <v>G</v>
          </cell>
          <cell r="T148" t="str">
            <v>С</v>
          </cell>
          <cell r="U148" t="str">
            <v>Изолация на външна стена , Изолация на под, Изолация на покрив, Мерки по осветление, Подмяна на дограма</v>
          </cell>
          <cell r="V148">
            <v>426890</v>
          </cell>
          <cell r="W148">
            <v>349.62200000000001</v>
          </cell>
          <cell r="X148">
            <v>157949</v>
          </cell>
          <cell r="Y148">
            <v>893523</v>
          </cell>
          <cell r="Z148">
            <v>5.657</v>
          </cell>
          <cell r="AA148" t="str">
            <v>„НП за ЕЕ на МЖС"</v>
          </cell>
          <cell r="AB148">
            <v>57.08</v>
          </cell>
        </row>
        <row r="149">
          <cell r="A149">
            <v>176823877</v>
          </cell>
          <cell r="B149" t="str">
            <v>Сдружение на собствениците "Възрожденци-23", гр. Кърджали</v>
          </cell>
          <cell r="C149" t="str">
            <v>МЖС-КЪРДЖАЛИ, "ВЪЗРОЖДЕНЦИ" БЛ. 23</v>
          </cell>
          <cell r="D149" t="str">
            <v>обл.КЪРДЖАЛИ</v>
          </cell>
          <cell r="E149" t="str">
            <v>общ.КЪРДЖАЛИ</v>
          </cell>
          <cell r="F149" t="str">
            <v>гр.КЪРДЖАЛИ</v>
          </cell>
          <cell r="G149" t="str">
            <v>"ТОПЛОКОНТРОЛ" ООД</v>
          </cell>
          <cell r="H149" t="str">
            <v>022ТОП043</v>
          </cell>
          <cell r="I149">
            <v>42524</v>
          </cell>
          <cell r="J149" t="str">
            <v>1980</v>
          </cell>
          <cell r="K149">
            <v>9488.89</v>
          </cell>
          <cell r="L149">
            <v>6626.2</v>
          </cell>
          <cell r="M149">
            <v>173</v>
          </cell>
          <cell r="N149">
            <v>75.2</v>
          </cell>
          <cell r="O149">
            <v>687922</v>
          </cell>
          <cell r="P149">
            <v>1146140</v>
          </cell>
          <cell r="Q149">
            <v>498301</v>
          </cell>
          <cell r="R149">
            <v>0</v>
          </cell>
          <cell r="S149" t="str">
            <v>F</v>
          </cell>
          <cell r="T149" t="str">
            <v>С</v>
          </cell>
          <cell r="U149" t="str">
            <v>Изолация на външна стена , Изолация на под, Изолация на покрив, Мерки по осветление, Подмяна на дограма</v>
          </cell>
          <cell r="V149">
            <v>647839</v>
          </cell>
          <cell r="W149">
            <v>337.73399999999998</v>
          </cell>
          <cell r="X149">
            <v>171110</v>
          </cell>
          <cell r="Y149">
            <v>863439</v>
          </cell>
          <cell r="Z149">
            <v>5.0461</v>
          </cell>
          <cell r="AA149" t="str">
            <v>„НП за ЕЕ на МЖС"</v>
          </cell>
          <cell r="AB149">
            <v>56.52</v>
          </cell>
        </row>
        <row r="150">
          <cell r="A150">
            <v>176820621</v>
          </cell>
          <cell r="B150" t="str">
            <v>Сдружение на собствениците "Възрожденци 101", ГР. КЪРДЖАЛИ</v>
          </cell>
          <cell r="C150" t="str">
            <v>МЖС-КЪРДЖАЛИ, БЛ. 101</v>
          </cell>
          <cell r="D150" t="str">
            <v>обл.КЪРДЖАЛИ</v>
          </cell>
          <cell r="E150" t="str">
            <v>общ.КЪРДЖАЛИ</v>
          </cell>
          <cell r="F150" t="str">
            <v>гр.КЪРДЖАЛИ</v>
          </cell>
          <cell r="G150" t="str">
            <v>"ТОПЛОКОНТРОЛ" ООД</v>
          </cell>
          <cell r="H150" t="str">
            <v>022ТОП044</v>
          </cell>
          <cell r="I150">
            <v>42549</v>
          </cell>
          <cell r="J150" t="str">
            <v>1991</v>
          </cell>
          <cell r="K150">
            <v>4357.25</v>
          </cell>
          <cell r="L150">
            <v>2914</v>
          </cell>
          <cell r="M150">
            <v>187.23</v>
          </cell>
          <cell r="N150">
            <v>79.489999999999995</v>
          </cell>
          <cell r="O150">
            <v>265004</v>
          </cell>
          <cell r="P150">
            <v>547615</v>
          </cell>
          <cell r="Q150">
            <v>231643</v>
          </cell>
          <cell r="R150">
            <v>0</v>
          </cell>
          <cell r="S150" t="str">
            <v>F</v>
          </cell>
          <cell r="T150" t="str">
            <v>С</v>
          </cell>
          <cell r="U150" t="str">
            <v>Изолация на външна стена , Изолация на под, Изолация на покрив, Мерки по осветление, Подмяна на дограма</v>
          </cell>
          <cell r="V150">
            <v>315971</v>
          </cell>
          <cell r="W150">
            <v>107.25</v>
          </cell>
          <cell r="X150">
            <v>63014</v>
          </cell>
          <cell r="Y150">
            <v>395522</v>
          </cell>
          <cell r="Z150">
            <v>6.2766999999999999</v>
          </cell>
          <cell r="AA150" t="str">
            <v>„НП за ЕЕ на МЖС"</v>
          </cell>
          <cell r="AB150">
            <v>57.69</v>
          </cell>
        </row>
        <row r="151">
          <cell r="A151">
            <v>176821456</v>
          </cell>
          <cell r="B151" t="str">
            <v>Сдружение на собствениците "Възрожденци 96", ГР. КЪРДЖАЛИ</v>
          </cell>
          <cell r="C151" t="str">
            <v>МЖС-КЪРДЖАЛИ, БЛ. 96</v>
          </cell>
          <cell r="D151" t="str">
            <v>обл.КЪРДЖАЛИ</v>
          </cell>
          <cell r="E151" t="str">
            <v>общ.КЪРДЖАЛИ</v>
          </cell>
          <cell r="F151" t="str">
            <v>гр.КЪРДЖАЛИ</v>
          </cell>
          <cell r="G151" t="str">
            <v>"ТОПЛОКОНТРОЛ" ООД</v>
          </cell>
          <cell r="H151" t="str">
            <v>022ТОП045</v>
          </cell>
          <cell r="I151">
            <v>42549</v>
          </cell>
          <cell r="J151" t="str">
            <v>1986</v>
          </cell>
          <cell r="K151">
            <v>7177.1</v>
          </cell>
          <cell r="L151">
            <v>4822</v>
          </cell>
          <cell r="M151">
            <v>188.9</v>
          </cell>
          <cell r="N151">
            <v>76.52</v>
          </cell>
          <cell r="O151">
            <v>265004</v>
          </cell>
          <cell r="P151">
            <v>910879</v>
          </cell>
          <cell r="Q151">
            <v>368968</v>
          </cell>
          <cell r="R151">
            <v>0</v>
          </cell>
          <cell r="S151" t="str">
            <v>F</v>
          </cell>
          <cell r="T151" t="str">
            <v>С</v>
          </cell>
          <cell r="U151" t="str">
            <v>Изолация на външна стена , Изолация на под, Изолация на покрив, Мерки по осветление, Подмяна на дограма</v>
          </cell>
          <cell r="V151">
            <v>541910</v>
          </cell>
          <cell r="W151">
            <v>211.91399999999999</v>
          </cell>
          <cell r="X151">
            <v>118022</v>
          </cell>
          <cell r="Y151">
            <v>639143</v>
          </cell>
          <cell r="Z151">
            <v>5.4154</v>
          </cell>
          <cell r="AA151" t="str">
            <v>„НП за ЕЕ на МЖС"</v>
          </cell>
          <cell r="AB151">
            <v>59.49</v>
          </cell>
        </row>
        <row r="152">
          <cell r="A152">
            <v>176951001</v>
          </cell>
          <cell r="B152" t="str">
            <v>СДРУЖЕНИЕ НА СОБСТВЕНИЦИТЕ ГР. СЕВЛИЕВО, УЛ. ЦАР СИМЕОН ВЕЛИКИ 18-20</v>
          </cell>
          <cell r="C152" t="str">
            <v>МЖС УЛ ЦАР СИМЕОН ВЕЛИКИ 18-20 СЕВЛИЕВО</v>
          </cell>
          <cell r="D152" t="str">
            <v>обл.ГАБРОВО</v>
          </cell>
          <cell r="E152" t="str">
            <v>общ.СЕВЛИЕВО</v>
          </cell>
          <cell r="F152" t="str">
            <v>гр.СЕВЛИЕВО</v>
          </cell>
          <cell r="G152" t="str">
            <v>"БОЛИД 69" ООД</v>
          </cell>
          <cell r="H152" t="str">
            <v>023БОЛ034</v>
          </cell>
          <cell r="I152">
            <v>42516</v>
          </cell>
          <cell r="J152" t="str">
            <v>1987</v>
          </cell>
          <cell r="K152">
            <v>792</v>
          </cell>
          <cell r="L152">
            <v>792</v>
          </cell>
          <cell r="M152">
            <v>268.5</v>
          </cell>
          <cell r="N152">
            <v>150.9</v>
          </cell>
          <cell r="O152">
            <v>212629</v>
          </cell>
          <cell r="P152">
            <v>212629</v>
          </cell>
          <cell r="Q152">
            <v>119500</v>
          </cell>
          <cell r="R152">
            <v>0</v>
          </cell>
          <cell r="S152" t="str">
            <v>E</v>
          </cell>
          <cell r="T152" t="str">
            <v>С</v>
          </cell>
          <cell r="U152" t="str">
            <v>Изолация на външна стена , Изолация на под, Изолация на покрив, Мерки по котелна инсталация(Отопление и вентилация), Мерки по системата за БГВ, Подмяна на дограма</v>
          </cell>
          <cell r="V152">
            <v>93104</v>
          </cell>
          <cell r="W152">
            <v>20</v>
          </cell>
          <cell r="X152">
            <v>5909</v>
          </cell>
          <cell r="Y152">
            <v>97809</v>
          </cell>
          <cell r="Z152">
            <v>16.552499999999998</v>
          </cell>
          <cell r="AA152" t="str">
            <v>„НП за ЕЕ на МЖС"</v>
          </cell>
          <cell r="AB152">
            <v>43.78</v>
          </cell>
        </row>
        <row r="153">
          <cell r="A153">
            <v>176950725</v>
          </cell>
          <cell r="B153" t="str">
            <v>СДРУЖЕНИЕ НА СОБСТВЕНИЦИТЕ ГР. СЕВЛИЕВО, УЛ.СВЕТИ КНЯЗ БОРИС I 11</v>
          </cell>
          <cell r="C153" t="str">
            <v>МЖС УЛ СВЕТИ КНЯЗ БОРИС І №11СЕВЛИЕВО</v>
          </cell>
          <cell r="D153" t="str">
            <v>обл.ГАБРОВО</v>
          </cell>
          <cell r="E153" t="str">
            <v>общ.СЕВЛИЕВО</v>
          </cell>
          <cell r="F153" t="str">
            <v>гр.СЕВЛИЕВО</v>
          </cell>
          <cell r="G153" t="str">
            <v>"БОЛИД 69" ООД</v>
          </cell>
          <cell r="H153" t="str">
            <v>023БОЛ035</v>
          </cell>
          <cell r="I153">
            <v>42516</v>
          </cell>
          <cell r="J153" t="str">
            <v>1961</v>
          </cell>
          <cell r="K153">
            <v>192</v>
          </cell>
          <cell r="L153">
            <v>192</v>
          </cell>
          <cell r="M153">
            <v>523.6</v>
          </cell>
          <cell r="N153">
            <v>180.6</v>
          </cell>
          <cell r="O153">
            <v>52701</v>
          </cell>
          <cell r="P153">
            <v>100539</v>
          </cell>
          <cell r="Q153">
            <v>34679</v>
          </cell>
          <cell r="R153">
            <v>0</v>
          </cell>
          <cell r="S153" t="str">
            <v>G</v>
          </cell>
          <cell r="T153" t="str">
            <v>С</v>
          </cell>
          <cell r="U153" t="str">
            <v>Изолация на външна стена , Изолация на под, Изолация на покрив, Мерки по прибори за измерване ,контрол и управление, Мерки по системата за БГВ, Подмяна на дограма</v>
          </cell>
          <cell r="V153">
            <v>65859</v>
          </cell>
          <cell r="W153">
            <v>11.4</v>
          </cell>
          <cell r="X153">
            <v>3843</v>
          </cell>
          <cell r="Y153">
            <v>44375</v>
          </cell>
          <cell r="Z153">
            <v>11.546900000000001</v>
          </cell>
          <cell r="AA153" t="str">
            <v>„НП за ЕЕ на МЖС"</v>
          </cell>
          <cell r="AB153">
            <v>65.5</v>
          </cell>
        </row>
        <row r="154">
          <cell r="A154">
            <v>177001589</v>
          </cell>
          <cell r="B154" t="str">
            <v>СДРУЖЕНИЕ НА СОБСТВЕНИЦИТЕ ГР. СЕВЛИЕВО, УЛ. П.Р.СЛАВЕЙКОВ 34</v>
          </cell>
          <cell r="C154" t="str">
            <v>МЖС УЛ П Р СЛАВЕЙКОВ 34 СЕВЛИЕВО</v>
          </cell>
          <cell r="D154" t="str">
            <v>обл.ГАБРОВО</v>
          </cell>
          <cell r="E154" t="str">
            <v>общ.СЕВЛИЕВО</v>
          </cell>
          <cell r="F154" t="str">
            <v>гр.СЕВЛИЕВО</v>
          </cell>
          <cell r="G154" t="str">
            <v>"БОЛИД 69" ООД</v>
          </cell>
          <cell r="H154" t="str">
            <v>023БОЛ036</v>
          </cell>
          <cell r="I154">
            <v>42516</v>
          </cell>
          <cell r="J154" t="str">
            <v>1975</v>
          </cell>
          <cell r="K154">
            <v>670</v>
          </cell>
          <cell r="L154">
            <v>670</v>
          </cell>
          <cell r="M154">
            <v>364.8</v>
          </cell>
          <cell r="N154">
            <v>144.19999999999999</v>
          </cell>
          <cell r="O154">
            <v>160632</v>
          </cell>
          <cell r="P154">
            <v>244386</v>
          </cell>
          <cell r="Q154">
            <v>96627</v>
          </cell>
          <cell r="R154">
            <v>0</v>
          </cell>
          <cell r="S154" t="str">
            <v>G</v>
          </cell>
          <cell r="T154" t="str">
            <v>С</v>
          </cell>
          <cell r="U154" t="str">
            <v>Изолация на външна стена , Изолация на под, Изолация на покрив, Мерки по системата за БГВ, Подмяна на дограма, Подмяна на помпи,вентилатори и други елементи при ген. на топл/студ</v>
          </cell>
          <cell r="V154">
            <v>147760</v>
          </cell>
          <cell r="W154">
            <v>30</v>
          </cell>
          <cell r="X154">
            <v>9383</v>
          </cell>
          <cell r="Y154">
            <v>91284</v>
          </cell>
          <cell r="Z154">
            <v>9.7286000000000001</v>
          </cell>
          <cell r="AA154" t="str">
            <v>„НП за ЕЕ на МЖС"</v>
          </cell>
          <cell r="AB154">
            <v>60.46</v>
          </cell>
        </row>
        <row r="155">
          <cell r="A155">
            <v>176953803</v>
          </cell>
          <cell r="B155" t="str">
            <v>СДРУЖЕНИЕ НА СОБСТВЕНИЦИТЕ ГР. СЕВЛИЕВО, УЛ.МАРА ГИДИК 15</v>
          </cell>
          <cell r="C155" t="str">
            <v>МЖС УЛ МАРА ГИДИК 15 СЕВЛИЕВО</v>
          </cell>
          <cell r="D155" t="str">
            <v>обл.ГАБРОВО</v>
          </cell>
          <cell r="E155" t="str">
            <v>общ.СЕВЛИЕВО</v>
          </cell>
          <cell r="F155" t="str">
            <v>гр.СЕВЛИЕВО</v>
          </cell>
          <cell r="G155" t="str">
            <v>"БОЛИД 69" ООД</v>
          </cell>
          <cell r="H155" t="str">
            <v>023БОЛ038</v>
          </cell>
          <cell r="I155">
            <v>42516</v>
          </cell>
          <cell r="J155" t="str">
            <v>1966</v>
          </cell>
          <cell r="K155">
            <v>737.2</v>
          </cell>
          <cell r="L155">
            <v>713.7</v>
          </cell>
          <cell r="M155">
            <v>256.60000000000002</v>
          </cell>
          <cell r="N155">
            <v>127.7</v>
          </cell>
          <cell r="O155">
            <v>112183</v>
          </cell>
          <cell r="P155">
            <v>182985</v>
          </cell>
          <cell r="Q155">
            <v>91050</v>
          </cell>
          <cell r="R155">
            <v>0</v>
          </cell>
          <cell r="S155" t="str">
            <v>F</v>
          </cell>
          <cell r="T155" t="str">
            <v>С</v>
          </cell>
          <cell r="U155" t="str">
            <v>Изолация на външна стена , Изолация на под, Изолация на покрив, Подмяна на дограма</v>
          </cell>
          <cell r="V155">
            <v>91934</v>
          </cell>
          <cell r="W155">
            <v>10.1</v>
          </cell>
          <cell r="X155">
            <v>4842</v>
          </cell>
          <cell r="Y155">
            <v>74526</v>
          </cell>
          <cell r="Z155">
            <v>15.391500000000001</v>
          </cell>
          <cell r="AA155" t="str">
            <v>„НП за ЕЕ на МЖС"</v>
          </cell>
          <cell r="AB155">
            <v>50.24</v>
          </cell>
        </row>
        <row r="156">
          <cell r="A156">
            <v>176953746</v>
          </cell>
          <cell r="B156" t="str">
            <v>СДРУЖЕНИЕ НА СОБСТВЕНИЦИТЕ ГР. СЕВЛИЕВО,УЛ.АСЕНОВА 33-35</v>
          </cell>
          <cell r="C156" t="str">
            <v>МЖС УЛ АСЕНОВА 33-35 СЕВЛИЕВО</v>
          </cell>
          <cell r="D156" t="str">
            <v>обл.ГАБРОВО</v>
          </cell>
          <cell r="E156" t="str">
            <v>общ.СЕВЛИЕВО</v>
          </cell>
          <cell r="F156" t="str">
            <v>гр.СЕВЛИЕВО</v>
          </cell>
          <cell r="G156" t="str">
            <v>"БОЛИД 69" ООД</v>
          </cell>
          <cell r="H156" t="str">
            <v>023БОЛ039</v>
          </cell>
          <cell r="I156">
            <v>42516</v>
          </cell>
          <cell r="J156" t="str">
            <v>1972</v>
          </cell>
          <cell r="K156">
            <v>346.37</v>
          </cell>
          <cell r="L156">
            <v>340.57</v>
          </cell>
          <cell r="M156">
            <v>427.2</v>
          </cell>
          <cell r="N156">
            <v>130.6</v>
          </cell>
          <cell r="O156">
            <v>94854</v>
          </cell>
          <cell r="P156">
            <v>145669</v>
          </cell>
          <cell r="Q156">
            <v>44540</v>
          </cell>
          <cell r="R156">
            <v>0</v>
          </cell>
          <cell r="S156" t="str">
            <v>G</v>
          </cell>
          <cell r="T156" t="str">
            <v>С</v>
          </cell>
          <cell r="U156" t="str">
            <v>Изолация на външна стена , Изолация на под, Изолация на покрив, Подмяна на дограма</v>
          </cell>
          <cell r="V156">
            <v>101129</v>
          </cell>
          <cell r="W156">
            <v>4.3499999999999996</v>
          </cell>
          <cell r="X156">
            <v>4525</v>
          </cell>
          <cell r="Y156">
            <v>65322</v>
          </cell>
          <cell r="Z156">
            <v>14.4358</v>
          </cell>
          <cell r="AA156" t="str">
            <v>„НП за ЕЕ на МЖС"</v>
          </cell>
          <cell r="AB156">
            <v>69.42</v>
          </cell>
        </row>
        <row r="157">
          <cell r="A157">
            <v>176819124</v>
          </cell>
          <cell r="B157" t="str">
            <v>СДРУЖЕНИЕ НА СОБСТВЕНИЦИТЕ "Симеоновград, ул.Раковска, бл.4-10 - МЕЧТА"</v>
          </cell>
          <cell r="C157" t="str">
            <v>ЖИЛ. СГРАДА СИМЕОНОВГРАД</v>
          </cell>
          <cell r="D157" t="str">
            <v>обл.ХАСКОВО</v>
          </cell>
          <cell r="E157" t="str">
            <v>общ.СИМЕОНОВГРАД</v>
          </cell>
          <cell r="F157" t="str">
            <v>гр.СИМЕОНОВГРАД</v>
          </cell>
          <cell r="G157" t="str">
            <v>"ТЕРМО ВИЗИОННА ДИАГНОСТИКА-ТВД" ЕООД</v>
          </cell>
          <cell r="H157" t="str">
            <v>026ТВД060</v>
          </cell>
          <cell r="I157">
            <v>42152</v>
          </cell>
          <cell r="J157" t="str">
            <v>1982</v>
          </cell>
          <cell r="K157">
            <v>5630</v>
          </cell>
          <cell r="L157">
            <v>3035</v>
          </cell>
          <cell r="M157">
            <v>211.8</v>
          </cell>
          <cell r="N157">
            <v>91.8</v>
          </cell>
          <cell r="O157">
            <v>369450</v>
          </cell>
          <cell r="P157">
            <v>642663</v>
          </cell>
          <cell r="Q157">
            <v>278530</v>
          </cell>
          <cell r="R157">
            <v>0</v>
          </cell>
          <cell r="S157" t="str">
            <v>G</v>
          </cell>
          <cell r="T157" t="str">
            <v>С</v>
          </cell>
          <cell r="U157" t="str">
            <v>Изолация на външна стена , Изолация на под, Изолация на покрив, Подмяна на дограма</v>
          </cell>
          <cell r="V157">
            <v>364130</v>
          </cell>
          <cell r="W157">
            <v>89.44</v>
          </cell>
          <cell r="X157">
            <v>17479</v>
          </cell>
          <cell r="Y157">
            <v>316949</v>
          </cell>
          <cell r="Z157">
            <v>18.133099999999999</v>
          </cell>
          <cell r="AA157" t="str">
            <v>„НП за ЕЕ на МЖС"</v>
          </cell>
          <cell r="AB157">
            <v>56.65</v>
          </cell>
        </row>
        <row r="158">
          <cell r="A158">
            <v>176819868</v>
          </cell>
          <cell r="B158" t="str">
            <v>СДРУЖЕНИЕ НА СОБСТВЕНИЦИТЕ "Симеоновград - Раковска 21А"</v>
          </cell>
          <cell r="C158" t="str">
            <v>МНОГОФ. ЖИЛ. СГРАДА - СИМЕОНОВГРАД</v>
          </cell>
          <cell r="D158" t="str">
            <v>обл.ХАСКОВО</v>
          </cell>
          <cell r="E158" t="str">
            <v>общ.СИМЕОНОВГРАД</v>
          </cell>
          <cell r="F158" t="str">
            <v>гр.СИМЕОНОВГРАД</v>
          </cell>
          <cell r="G158" t="str">
            <v>"ТЕРМО ВИЗИОННА ДИАГНОСТИКА-ТВД" ЕООД</v>
          </cell>
          <cell r="H158" t="str">
            <v>026ТВД061</v>
          </cell>
          <cell r="I158">
            <v>42152</v>
          </cell>
          <cell r="J158" t="str">
            <v>1985</v>
          </cell>
          <cell r="K158">
            <v>4250</v>
          </cell>
          <cell r="L158">
            <v>2975</v>
          </cell>
          <cell r="M158">
            <v>175.8</v>
          </cell>
          <cell r="N158">
            <v>81</v>
          </cell>
          <cell r="O158">
            <v>256758</v>
          </cell>
          <cell r="P158">
            <v>523027</v>
          </cell>
          <cell r="Q158">
            <v>213000</v>
          </cell>
          <cell r="R158">
            <v>0</v>
          </cell>
          <cell r="S158" t="str">
            <v>F</v>
          </cell>
          <cell r="T158" t="str">
            <v>С</v>
          </cell>
          <cell r="U158" t="str">
            <v>Изолация на външна стена , Изолация на под, Изолация на покрив, Подмяна на дограма</v>
          </cell>
          <cell r="V158">
            <v>281991</v>
          </cell>
          <cell r="W158">
            <v>140.15</v>
          </cell>
          <cell r="X158">
            <v>18330</v>
          </cell>
          <cell r="Y158">
            <v>217857</v>
          </cell>
          <cell r="Z158">
            <v>11.885199999999999</v>
          </cell>
          <cell r="AA158" t="str">
            <v>„НП за ЕЕ на МЖС"</v>
          </cell>
          <cell r="AB158">
            <v>53.91</v>
          </cell>
        </row>
        <row r="159">
          <cell r="A159">
            <v>176820048</v>
          </cell>
          <cell r="B159" t="str">
            <v>СДРУЖЕНИЕ НА СОБСТВЕНИЦИТЕ "АЛЕКО 1и АЛЕКО 2 -гр.Симеоновград , ул.А.Константинов, вх. А,Б,В,Г</v>
          </cell>
          <cell r="C159" t="str">
            <v>ЖИЛ. СГРАДА - СИМЕОНОВГРАД</v>
          </cell>
          <cell r="D159" t="str">
            <v>обл.ХАСКОВО</v>
          </cell>
          <cell r="E159" t="str">
            <v>общ.СИМЕОНОВГРАД</v>
          </cell>
          <cell r="F159" t="str">
            <v>гр.СИМЕОНОВГРАД</v>
          </cell>
          <cell r="G159" t="str">
            <v>"ТЕРМО ВИЗИОННА ДИАГНОСТИКА-ТВД" ЕООД</v>
          </cell>
          <cell r="H159" t="str">
            <v>026ТВД062</v>
          </cell>
          <cell r="I159">
            <v>42152</v>
          </cell>
          <cell r="J159" t="str">
            <v>1985</v>
          </cell>
          <cell r="K159">
            <v>4765</v>
          </cell>
          <cell r="L159">
            <v>3285</v>
          </cell>
          <cell r="M159">
            <v>204.4</v>
          </cell>
          <cell r="N159">
            <v>99.2</v>
          </cell>
          <cell r="O159">
            <v>414373</v>
          </cell>
          <cell r="P159">
            <v>671546</v>
          </cell>
          <cell r="Q159">
            <v>325880</v>
          </cell>
          <cell r="R159">
            <v>0</v>
          </cell>
          <cell r="S159" t="str">
            <v>F</v>
          </cell>
          <cell r="T159" t="str">
            <v>С</v>
          </cell>
          <cell r="U159" t="str">
            <v>Изолация на външна стена , Изолация на под, Изолация на покрив, Подмяна на дограма</v>
          </cell>
          <cell r="V159">
            <v>346496</v>
          </cell>
          <cell r="W159">
            <v>113.12</v>
          </cell>
          <cell r="X159">
            <v>14170</v>
          </cell>
          <cell r="Y159">
            <v>193123</v>
          </cell>
          <cell r="Z159">
            <v>13.629</v>
          </cell>
          <cell r="AA159" t="str">
            <v>„НП за ЕЕ на МЖС"</v>
          </cell>
          <cell r="AB159">
            <v>51.59</v>
          </cell>
        </row>
        <row r="160">
          <cell r="A160">
            <v>176808722</v>
          </cell>
          <cell r="B160" t="str">
            <v>СДРУЖЕНИЕ НА СОБСТВЕНИЦИТЕ "РЕПУБЛИКАНСКА 43 - гр. ЛЮБИМЕЦ</v>
          </cell>
          <cell r="C160" t="str">
            <v>ЖИЛ. СГРАДА, РЕПУБЛИКАНСКА-43-ЛЮБИМЕЦ</v>
          </cell>
          <cell r="D160" t="str">
            <v>обл.ХАСКОВО</v>
          </cell>
          <cell r="E160" t="str">
            <v>общ.ЛЮБИМЕЦ</v>
          </cell>
          <cell r="F160" t="str">
            <v>гр.ЛЮБИМЕЦ</v>
          </cell>
          <cell r="G160" t="str">
            <v>"ТЕРМО ВИЗИОННА ДИАГНОСТИКА-ТВД" ЕООД</v>
          </cell>
          <cell r="H160" t="str">
            <v>026ТВД064</v>
          </cell>
          <cell r="I160">
            <v>42159</v>
          </cell>
          <cell r="J160" t="str">
            <v>1990</v>
          </cell>
          <cell r="K160">
            <v>4878</v>
          </cell>
          <cell r="L160">
            <v>3252</v>
          </cell>
          <cell r="M160">
            <v>200.6</v>
          </cell>
          <cell r="N160">
            <v>93.2</v>
          </cell>
          <cell r="O160">
            <v>318657</v>
          </cell>
          <cell r="P160">
            <v>652432</v>
          </cell>
          <cell r="Q160">
            <v>302950</v>
          </cell>
          <cell r="R160">
            <v>0</v>
          </cell>
          <cell r="S160" t="str">
            <v>F</v>
          </cell>
          <cell r="T160" t="str">
            <v>С</v>
          </cell>
          <cell r="U160" t="str">
            <v>Изолация на външна стена , Изолация на под, Изолация на покрив, Подмяна на дограма</v>
          </cell>
          <cell r="V160">
            <v>349484</v>
          </cell>
          <cell r="W160">
            <v>37.549999999999997</v>
          </cell>
          <cell r="X160">
            <v>15029</v>
          </cell>
          <cell r="Y160">
            <v>264430</v>
          </cell>
          <cell r="Z160">
            <v>17.5946</v>
          </cell>
          <cell r="AA160" t="str">
            <v>„НП за ЕЕ на МЖС"</v>
          </cell>
          <cell r="AB160">
            <v>53.56</v>
          </cell>
        </row>
        <row r="161">
          <cell r="A161">
            <v>176809703</v>
          </cell>
          <cell r="B161" t="str">
            <v>СДРУЖЕНИЕ НА СОБСТВЕНИЦИТЕ "ГЛАДСТОН 2 - гр. ЛЮБИМЕЦ"</v>
          </cell>
          <cell r="C161" t="str">
            <v>ЖИЛ. СГРАДА-ЛЮБИМЕЦ</v>
          </cell>
          <cell r="D161" t="str">
            <v>обл.ХАСКОВО</v>
          </cell>
          <cell r="E161" t="str">
            <v>общ.ЛЮБИМЕЦ</v>
          </cell>
          <cell r="F161" t="str">
            <v>гр.ЛЮБИМЕЦ</v>
          </cell>
          <cell r="G161" t="str">
            <v>"ТЕРМО ВИЗИОННА ДИАГНОСТИКА-ТВД" ЕООД</v>
          </cell>
          <cell r="H161" t="str">
            <v>026ТВД065</v>
          </cell>
          <cell r="I161">
            <v>42159</v>
          </cell>
          <cell r="J161" t="str">
            <v>1987</v>
          </cell>
          <cell r="K161">
            <v>5695</v>
          </cell>
          <cell r="L161">
            <v>3425</v>
          </cell>
          <cell r="M161">
            <v>196</v>
          </cell>
          <cell r="N161">
            <v>111.9</v>
          </cell>
          <cell r="O161">
            <v>526611</v>
          </cell>
          <cell r="P161">
            <v>671622</v>
          </cell>
          <cell r="Q161">
            <v>383200</v>
          </cell>
          <cell r="R161">
            <v>0</v>
          </cell>
          <cell r="S161" t="str">
            <v>E</v>
          </cell>
          <cell r="T161" t="str">
            <v>С</v>
          </cell>
          <cell r="U161" t="str">
            <v>Изолация на външна стена , Изолация на под, Изолация на покрив, Подмяна на дограма</v>
          </cell>
          <cell r="V161">
            <v>288418</v>
          </cell>
          <cell r="W161">
            <v>52.5</v>
          </cell>
          <cell r="X161">
            <v>17594</v>
          </cell>
          <cell r="Y161">
            <v>219585</v>
          </cell>
          <cell r="Z161">
            <v>12.480600000000001</v>
          </cell>
          <cell r="AA161" t="str">
            <v>„НП за ЕЕ на МЖС"</v>
          </cell>
          <cell r="AB161">
            <v>42.94</v>
          </cell>
        </row>
        <row r="162">
          <cell r="A162">
            <v>176822070</v>
          </cell>
          <cell r="B162" t="str">
            <v>СДРУЖЕНИЕ НА СОБСТВЕНИЦИТЕ "гр. СТАМБОЛИЙСКИ, ул. "ХРИСТО БОТЕВ" # 50</v>
          </cell>
          <cell r="C162" t="str">
            <v>МЖС</v>
          </cell>
          <cell r="D162" t="str">
            <v>обл.ПЛОВДИВ</v>
          </cell>
          <cell r="E162" t="str">
            <v>общ.СТАМБОЛИЙСКИ</v>
          </cell>
          <cell r="F162" t="str">
            <v>гр.СТАМБОЛИЙСКИ</v>
          </cell>
          <cell r="G162" t="str">
            <v>"ТЕРМО ВИЗИОННА ДИАГНОСТИКА-ТВД" ЕООД</v>
          </cell>
          <cell r="H162" t="str">
            <v>026ТВД066</v>
          </cell>
          <cell r="I162">
            <v>42166</v>
          </cell>
          <cell r="J162" t="str">
            <v>1978</v>
          </cell>
          <cell r="K162">
            <v>5142</v>
          </cell>
          <cell r="L162">
            <v>3430</v>
          </cell>
          <cell r="M162">
            <v>196.8</v>
          </cell>
          <cell r="N162">
            <v>82.7</v>
          </cell>
          <cell r="O162">
            <v>479139</v>
          </cell>
          <cell r="P162">
            <v>674738</v>
          </cell>
          <cell r="Q162">
            <v>283500</v>
          </cell>
          <cell r="R162">
            <v>0</v>
          </cell>
          <cell r="S162" t="str">
            <v>E</v>
          </cell>
          <cell r="T162" t="str">
            <v>С</v>
          </cell>
          <cell r="U162" t="str">
            <v>Изолация на външна стена , Изолация на под, Изолация на покрив, Подмяна на дограма</v>
          </cell>
          <cell r="V162">
            <v>391236</v>
          </cell>
          <cell r="W162">
            <v>69.42</v>
          </cell>
          <cell r="X162">
            <v>32473</v>
          </cell>
          <cell r="Y162">
            <v>593733</v>
          </cell>
          <cell r="Z162">
            <v>18.283799999999999</v>
          </cell>
          <cell r="AA162" t="str">
            <v>„НП за ЕЕ на МЖС"</v>
          </cell>
          <cell r="AB162">
            <v>57.98</v>
          </cell>
        </row>
        <row r="163">
          <cell r="A163">
            <v>176819971</v>
          </cell>
          <cell r="B163" t="str">
            <v>СДРУЖЕНИЕ НА СОБСТВЕНИЦИТЕ "гр. СТАМБОЛИЙСКИ, ул. РАЙКО ДАСКАЛОВ #1"</v>
          </cell>
          <cell r="C163" t="str">
            <v>МЖС</v>
          </cell>
          <cell r="D163" t="str">
            <v>обл.ПЛОВДИВ</v>
          </cell>
          <cell r="E163" t="str">
            <v>общ.СТАМБОЛИЙСКИ</v>
          </cell>
          <cell r="F163" t="str">
            <v>гр.СТАМБОЛИЙСКИ</v>
          </cell>
          <cell r="G163" t="str">
            <v>"ТЕРМО ВИЗИОННА ДИАГНОСТИКА-ТВД" ЕООД</v>
          </cell>
          <cell r="H163" t="str">
            <v>026ТВД067</v>
          </cell>
          <cell r="I163">
            <v>42166</v>
          </cell>
          <cell r="J163" t="str">
            <v>1980</v>
          </cell>
          <cell r="K163">
            <v>3085</v>
          </cell>
          <cell r="L163">
            <v>2056</v>
          </cell>
          <cell r="M163">
            <v>205.9</v>
          </cell>
          <cell r="N163">
            <v>86.6</v>
          </cell>
          <cell r="O163">
            <v>279991</v>
          </cell>
          <cell r="P163">
            <v>423278</v>
          </cell>
          <cell r="Q163">
            <v>177900</v>
          </cell>
          <cell r="R163">
            <v>0</v>
          </cell>
          <cell r="S163" t="str">
            <v>F</v>
          </cell>
          <cell r="T163" t="str">
            <v>С</v>
          </cell>
          <cell r="U163" t="str">
            <v>Изолация на външна стена , Изолация на под, Изолация на покрив, Подмяна на дограма</v>
          </cell>
          <cell r="V163">
            <v>245427</v>
          </cell>
          <cell r="W163">
            <v>72.83</v>
          </cell>
          <cell r="X163">
            <v>21353</v>
          </cell>
          <cell r="Y163">
            <v>285218</v>
          </cell>
          <cell r="Z163">
            <v>13.357200000000001</v>
          </cell>
          <cell r="AA163" t="str">
            <v>„НП за ЕЕ на МЖС"</v>
          </cell>
          <cell r="AB163">
            <v>57.98</v>
          </cell>
        </row>
        <row r="164">
          <cell r="A164">
            <v>176820960</v>
          </cell>
          <cell r="B164" t="str">
            <v>СДРУЖЕНИЕ НА СОБСТВЕНИЦИТЕ "гр. СТАМБОЛИЙСКИ, ул. "ИВАН ВАЗОВ" # 10</v>
          </cell>
          <cell r="C164" t="str">
            <v>МЖС</v>
          </cell>
          <cell r="D164" t="str">
            <v>обл.ПЛОВДИВ</v>
          </cell>
          <cell r="E164" t="str">
            <v>общ.СТАМБОЛИЙСКИ</v>
          </cell>
          <cell r="F164" t="str">
            <v>гр.СТАМБОЛИЙСКИ</v>
          </cell>
          <cell r="G164" t="str">
            <v>"ТЕРМО ВИЗИОННА ДИАГНОСТИКА-ТВД" ЕООД</v>
          </cell>
          <cell r="H164" t="str">
            <v>026ТВД068</v>
          </cell>
          <cell r="I164">
            <v>42166</v>
          </cell>
          <cell r="J164" t="str">
            <v>1978</v>
          </cell>
          <cell r="K164">
            <v>4310</v>
          </cell>
          <cell r="L164">
            <v>2673</v>
          </cell>
          <cell r="M164">
            <v>177.5</v>
          </cell>
          <cell r="N164">
            <v>62.4</v>
          </cell>
          <cell r="O164">
            <v>160875</v>
          </cell>
          <cell r="P164">
            <v>474275</v>
          </cell>
          <cell r="Q164">
            <v>166700</v>
          </cell>
          <cell r="R164">
            <v>0</v>
          </cell>
          <cell r="S164" t="str">
            <v>F</v>
          </cell>
          <cell r="T164" t="str">
            <v>С</v>
          </cell>
          <cell r="U164" t="str">
            <v>Изолация на външна стена , Изолация на под, Изолация на покрив, Подмяна на дограма</v>
          </cell>
          <cell r="V164">
            <v>307574</v>
          </cell>
          <cell r="W164">
            <v>102.51</v>
          </cell>
          <cell r="X164">
            <v>26759</v>
          </cell>
          <cell r="Y164">
            <v>478942</v>
          </cell>
          <cell r="Z164">
            <v>17.898299999999999</v>
          </cell>
          <cell r="AA164" t="str">
            <v>„НП за ЕЕ на МЖС"</v>
          </cell>
          <cell r="AB164">
            <v>64.849999999999994</v>
          </cell>
        </row>
        <row r="165">
          <cell r="A165">
            <v>176819170</v>
          </cell>
          <cell r="B165" t="str">
            <v>СДРУЖЕНИЕ на СОБСТВЕНИЦИТЕ "ул. "ЗАВОДСКА" # 6, бл. 15"</v>
          </cell>
          <cell r="C165" t="str">
            <v>МЖС</v>
          </cell>
          <cell r="D165" t="str">
            <v>обл.ПЛОВДИВ</v>
          </cell>
          <cell r="E165" t="str">
            <v>общ.СТАМБОЛИЙСКИ</v>
          </cell>
          <cell r="F165" t="str">
            <v>гр.СТАМБОЛИЙСКИ</v>
          </cell>
          <cell r="G165" t="str">
            <v>"ТЕРМО ВИЗИОННА ДИАГНОСТИКА-ТВД" ЕООД</v>
          </cell>
          <cell r="H165" t="str">
            <v>026ТВД069</v>
          </cell>
          <cell r="I165">
            <v>42166</v>
          </cell>
          <cell r="J165" t="str">
            <v>1987</v>
          </cell>
          <cell r="K165">
            <v>5468</v>
          </cell>
          <cell r="L165">
            <v>3707</v>
          </cell>
          <cell r="M165">
            <v>187</v>
          </cell>
          <cell r="N165">
            <v>78.3</v>
          </cell>
          <cell r="O165">
            <v>241436</v>
          </cell>
          <cell r="P165">
            <v>692951</v>
          </cell>
          <cell r="Q165">
            <v>290000</v>
          </cell>
          <cell r="R165">
            <v>13210</v>
          </cell>
          <cell r="S165" t="str">
            <v>F</v>
          </cell>
          <cell r="T165" t="str">
            <v>С</v>
          </cell>
          <cell r="U165" t="str">
            <v>Изолация на външна стена , Изолация на под, Изолация на покрив, Подмяна на дограма</v>
          </cell>
          <cell r="V165">
            <v>402850</v>
          </cell>
          <cell r="W165">
            <v>196.49</v>
          </cell>
          <cell r="X165">
            <v>60425</v>
          </cell>
          <cell r="Y165">
            <v>637704</v>
          </cell>
          <cell r="Z165">
            <v>10.553599999999999</v>
          </cell>
          <cell r="AA165" t="str">
            <v>„НП за ЕЕ на МЖС"</v>
          </cell>
          <cell r="AB165">
            <v>58.13</v>
          </cell>
        </row>
        <row r="166">
          <cell r="A166">
            <v>176819206</v>
          </cell>
          <cell r="B166" t="str">
            <v>СДРУЖЕНИЕ НА СОБСТВЕНИЦИТЕ ""АРМИРА 4", гр.Ивайловград, ул."Армира" N 4"</v>
          </cell>
          <cell r="C166" t="str">
            <v>МЖС-ИВАЙЛОВГРАД, "АРМИРА 4"</v>
          </cell>
          <cell r="D166" t="str">
            <v>обл.ХАСКОВО</v>
          </cell>
          <cell r="E166" t="str">
            <v>общ.ИВАЙЛОВГРАД</v>
          </cell>
          <cell r="F166" t="str">
            <v>гр.ИВАЙЛОВГРАД</v>
          </cell>
          <cell r="G166" t="str">
            <v>"ТЕРМО ВИЗИОННА ДИАГНОСТИКА-ТВД" ЕООД</v>
          </cell>
          <cell r="H166" t="str">
            <v>026ТВД070</v>
          </cell>
          <cell r="I166">
            <v>42212</v>
          </cell>
          <cell r="J166" t="str">
            <v>1987</v>
          </cell>
          <cell r="K166">
            <v>5493</v>
          </cell>
          <cell r="L166">
            <v>3780</v>
          </cell>
          <cell r="M166">
            <v>172.9</v>
          </cell>
          <cell r="N166">
            <v>67.599999999999994</v>
          </cell>
          <cell r="O166">
            <v>3090547</v>
          </cell>
          <cell r="P166">
            <v>653597</v>
          </cell>
          <cell r="Q166">
            <v>255500</v>
          </cell>
          <cell r="R166">
            <v>0</v>
          </cell>
          <cell r="S166" t="str">
            <v>E</v>
          </cell>
          <cell r="T166" t="str">
            <v>B</v>
          </cell>
          <cell r="U166" t="str">
            <v>ВЕИ, Изолация на външна стена , Изолация на под, Изолация на покрив, Подмяна на дограма</v>
          </cell>
          <cell r="V166">
            <v>398099</v>
          </cell>
          <cell r="W166">
            <v>84.19</v>
          </cell>
          <cell r="X166">
            <v>26492</v>
          </cell>
          <cell r="Y166">
            <v>344352</v>
          </cell>
          <cell r="Z166">
            <v>12.9983</v>
          </cell>
          <cell r="AA166" t="str">
            <v>„НП за ЕЕ на МЖС"</v>
          </cell>
          <cell r="AB166">
            <v>60.9</v>
          </cell>
        </row>
        <row r="167">
          <cell r="A167">
            <v>176819494</v>
          </cell>
          <cell r="B167" t="str">
            <v>СДРУЖЕНИЕ НА СОБСТВЕНИЦИТЕ ""ЛЮБИМЕЦ 14", гр.Ивайловград, ул."Любимец" N 14"</v>
          </cell>
          <cell r="C167" t="str">
            <v>МЖС-ИВАЙЛОВГРАД, "ЛЮБИМЕЦ 14"</v>
          </cell>
          <cell r="D167" t="str">
            <v>обл.ХАСКОВО</v>
          </cell>
          <cell r="E167" t="str">
            <v>общ.ИВАЙЛОВГРАД</v>
          </cell>
          <cell r="F167" t="str">
            <v>гр.ИВАЙЛОВГРАД</v>
          </cell>
          <cell r="G167" t="str">
            <v>"ТЕРМО ВИЗИОННА ДИАГНОСТИКА-ТВД" ЕООД</v>
          </cell>
          <cell r="H167" t="str">
            <v>026ТВД071</v>
          </cell>
          <cell r="I167">
            <v>42212</v>
          </cell>
          <cell r="J167" t="str">
            <v>1987</v>
          </cell>
          <cell r="K167">
            <v>5205</v>
          </cell>
          <cell r="L167">
            <v>3480</v>
          </cell>
          <cell r="M167">
            <v>182.7</v>
          </cell>
          <cell r="N167">
            <v>69.599999999999994</v>
          </cell>
          <cell r="O167">
            <v>392137</v>
          </cell>
          <cell r="P167">
            <v>635824</v>
          </cell>
          <cell r="Q167">
            <v>242060</v>
          </cell>
          <cell r="R167">
            <v>0</v>
          </cell>
          <cell r="S167" t="str">
            <v>F</v>
          </cell>
          <cell r="T167" t="str">
            <v>B</v>
          </cell>
          <cell r="U167" t="str">
            <v>ВЕИ, Изолация на външна стена , Изолация на под, Изолация на покрив, Подмяна на дограма</v>
          </cell>
          <cell r="V167">
            <v>393761</v>
          </cell>
          <cell r="W167">
            <v>84</v>
          </cell>
          <cell r="X167">
            <v>26286</v>
          </cell>
          <cell r="Y167">
            <v>366194</v>
          </cell>
          <cell r="Z167">
            <v>13.931100000000001</v>
          </cell>
          <cell r="AA167" t="str">
            <v>„НП за ЕЕ на МЖС"</v>
          </cell>
          <cell r="AB167">
            <v>61.92</v>
          </cell>
        </row>
        <row r="168">
          <cell r="A168">
            <v>176819551</v>
          </cell>
          <cell r="B168" t="str">
            <v>СДРУЖЕНИЕ НА СОБСТВЕНИЦИТЕ ""ЛЮБИМЕЦ 33", гр.Ивайловград, ул."Любимец" N 33"</v>
          </cell>
          <cell r="C168" t="str">
            <v>МЖС-ИВАЙЛОВГРАД, "ЛЮБИМЕЦ 33"</v>
          </cell>
          <cell r="D168" t="str">
            <v>обл.ХАСКОВО</v>
          </cell>
          <cell r="E168" t="str">
            <v>общ.ИВАЙЛОВГРАД</v>
          </cell>
          <cell r="F168" t="str">
            <v>гр.ИВАЙЛОВГРАД</v>
          </cell>
          <cell r="G168" t="str">
            <v>"ТЕРМО ВИЗИОННА ДИАГНОСТИКА-ТВД" ЕООД</v>
          </cell>
          <cell r="H168" t="str">
            <v>026ТВД072</v>
          </cell>
          <cell r="I168">
            <v>42212</v>
          </cell>
          <cell r="J168" t="str">
            <v>1992</v>
          </cell>
          <cell r="K168">
            <v>3994</v>
          </cell>
          <cell r="L168">
            <v>2560</v>
          </cell>
          <cell r="M168">
            <v>185.2</v>
          </cell>
          <cell r="N168">
            <v>71.900000000000006</v>
          </cell>
          <cell r="O168">
            <v>279654</v>
          </cell>
          <cell r="P168">
            <v>473978</v>
          </cell>
          <cell r="Q168">
            <v>184100</v>
          </cell>
          <cell r="R168">
            <v>0</v>
          </cell>
          <cell r="S168" t="str">
            <v>F</v>
          </cell>
          <cell r="T168" t="str">
            <v>B</v>
          </cell>
          <cell r="U168" t="str">
            <v>ВЕИ, Изолация на външна стена , Изолация на под, Изолация на покрив, Подмяна на дограма</v>
          </cell>
          <cell r="V168">
            <v>289880</v>
          </cell>
          <cell r="W168">
            <v>76.739999999999995</v>
          </cell>
          <cell r="X168">
            <v>17986</v>
          </cell>
          <cell r="Y168">
            <v>249134</v>
          </cell>
          <cell r="Z168">
            <v>13.8515</v>
          </cell>
          <cell r="AA168" t="str">
            <v>„НП за ЕЕ на МЖС"</v>
          </cell>
          <cell r="AB168">
            <v>61.15</v>
          </cell>
        </row>
        <row r="169">
          <cell r="A169">
            <v>176822387</v>
          </cell>
          <cell r="B169" t="str">
            <v>СДРУЖЕНИЕ НА СОБСТВЕНИЦИТЕ "ШЕСТИ СЕПТЕМВРИ 6",гр.Ивайловград, ул."Шести септември" N 6</v>
          </cell>
          <cell r="C169" t="str">
            <v>МЖС-ИВАЙЛОВГРАД, "ШЕСТИ СЕПТЕМВРИ" 6</v>
          </cell>
          <cell r="D169" t="str">
            <v>обл.ХАСКОВО</v>
          </cell>
          <cell r="E169" t="str">
            <v>общ.ИВАЙЛОВГРАД</v>
          </cell>
          <cell r="F169" t="str">
            <v>гр.ИВАЙЛОВГРАД</v>
          </cell>
          <cell r="G169" t="str">
            <v>"ТЕРМО ВИЗИОННА ДИАГНОСТИКА-ТВД" ЕООД</v>
          </cell>
          <cell r="H169" t="str">
            <v>026ТВД073</v>
          </cell>
          <cell r="I169">
            <v>42212</v>
          </cell>
          <cell r="J169" t="str">
            <v>1982</v>
          </cell>
          <cell r="K169">
            <v>5253</v>
          </cell>
          <cell r="L169">
            <v>3564</v>
          </cell>
          <cell r="M169">
            <v>173.3</v>
          </cell>
          <cell r="N169">
            <v>69.2</v>
          </cell>
          <cell r="O169">
            <v>335321</v>
          </cell>
          <cell r="P169">
            <v>617419</v>
          </cell>
          <cell r="Q169">
            <v>246240</v>
          </cell>
          <cell r="R169">
            <v>0</v>
          </cell>
          <cell r="S169" t="str">
            <v>E</v>
          </cell>
          <cell r="T169" t="str">
            <v>B</v>
          </cell>
          <cell r="U169" t="str">
            <v>ВЕИ, Изолация на външна стена , Изолация на под, Изолация на покрив, Подмяна на дограма</v>
          </cell>
          <cell r="V169">
            <v>371183</v>
          </cell>
          <cell r="W169">
            <v>109.56</v>
          </cell>
          <cell r="X169">
            <v>27524</v>
          </cell>
          <cell r="Y169">
            <v>331708</v>
          </cell>
          <cell r="Z169">
            <v>12.051500000000001</v>
          </cell>
          <cell r="AA169" t="str">
            <v>„НП за ЕЕ на МЖС"</v>
          </cell>
          <cell r="AB169">
            <v>60.11</v>
          </cell>
        </row>
        <row r="170">
          <cell r="A170">
            <v>176819520</v>
          </cell>
          <cell r="B170" t="str">
            <v>СДРУЖЕНИЕ НА СОБСТВЕНИЦИТЕ ""ШИПКА 6", гр.Ивайловград, ул."Шипка" N 6"</v>
          </cell>
          <cell r="C170" t="str">
            <v>МЖС-ИВАЙЛОВГРАД, "ШИПКА" 6</v>
          </cell>
          <cell r="D170" t="str">
            <v>обл.ХАСКОВО</v>
          </cell>
          <cell r="E170" t="str">
            <v>общ.ИВАЙЛОВГРАД</v>
          </cell>
          <cell r="F170" t="str">
            <v>гр.ИВАЙЛОВГРАД</v>
          </cell>
          <cell r="G170" t="str">
            <v>"ТЕРМО ВИЗИОННА ДИАГНОСТИКА-ТВД" ЕООД</v>
          </cell>
          <cell r="H170" t="str">
            <v>026ТВД074</v>
          </cell>
          <cell r="I170">
            <v>42212</v>
          </cell>
          <cell r="J170" t="str">
            <v>1983</v>
          </cell>
          <cell r="K170">
            <v>3970</v>
          </cell>
          <cell r="L170">
            <v>2560</v>
          </cell>
          <cell r="M170">
            <v>187.7</v>
          </cell>
          <cell r="N170">
            <v>71.5</v>
          </cell>
          <cell r="O170">
            <v>210139</v>
          </cell>
          <cell r="P170">
            <v>480184</v>
          </cell>
          <cell r="Q170">
            <v>172260</v>
          </cell>
          <cell r="R170">
            <v>0</v>
          </cell>
          <cell r="S170" t="str">
            <v>E</v>
          </cell>
          <cell r="T170" t="str">
            <v>B</v>
          </cell>
          <cell r="U170" t="str">
            <v>ВЕИ, Изолация на външна стена , Изолация на под, Изолация на покрив, Подмяна на дограма</v>
          </cell>
          <cell r="V170">
            <v>297288</v>
          </cell>
          <cell r="W170">
            <v>84.88</v>
          </cell>
          <cell r="X170">
            <v>20053</v>
          </cell>
          <cell r="Y170">
            <v>284195</v>
          </cell>
          <cell r="Z170">
            <v>14.1721</v>
          </cell>
          <cell r="AA170" t="str">
            <v>„НП за ЕЕ на МЖС"</v>
          </cell>
          <cell r="AB170">
            <v>61.91</v>
          </cell>
        </row>
        <row r="171">
          <cell r="A171">
            <v>176826552</v>
          </cell>
          <cell r="B171" t="str">
            <v>СДРУЖЕНИЕ НА СОБСТВЕНИЦИТЕ "Димитър Благоев 6-8 - Свиленград"</v>
          </cell>
          <cell r="C171" t="str">
            <v>МЖС СВИЛЕНГРАД</v>
          </cell>
          <cell r="D171" t="str">
            <v>обл.ХАСКОВО</v>
          </cell>
          <cell r="E171" t="str">
            <v>общ.СВИЛЕНГРАД</v>
          </cell>
          <cell r="F171" t="str">
            <v>гр.СВИЛЕНГРАД</v>
          </cell>
          <cell r="G171" t="str">
            <v>"ТЕРМО ВИЗИОННА ДИАГНОСТИКА-ТВД" ЕООД</v>
          </cell>
          <cell r="H171" t="str">
            <v>026ТВД076</v>
          </cell>
          <cell r="I171">
            <v>42272</v>
          </cell>
          <cell r="J171" t="str">
            <v>1981</v>
          </cell>
          <cell r="K171">
            <v>4735</v>
          </cell>
          <cell r="L171">
            <v>3157</v>
          </cell>
          <cell r="M171">
            <v>195</v>
          </cell>
          <cell r="N171">
            <v>89</v>
          </cell>
          <cell r="O171">
            <v>468066</v>
          </cell>
          <cell r="P171">
            <v>615613</v>
          </cell>
          <cell r="Q171">
            <v>281000</v>
          </cell>
          <cell r="R171">
            <v>0</v>
          </cell>
          <cell r="S171" t="str">
            <v>F</v>
          </cell>
          <cell r="T171" t="str">
            <v>С</v>
          </cell>
          <cell r="U171" t="str">
            <v>Изолация на външна стена , Изолация на под, Изолация на покрив, Мерки по осветление, Подмяна на дограма</v>
          </cell>
          <cell r="V171">
            <v>334704</v>
          </cell>
          <cell r="W171">
            <v>79.44</v>
          </cell>
          <cell r="X171">
            <v>22776</v>
          </cell>
          <cell r="Y171">
            <v>234982</v>
          </cell>
          <cell r="Z171">
            <v>10.317</v>
          </cell>
          <cell r="AA171" t="str">
            <v>„НП за ЕЕ на МЖС"</v>
          </cell>
          <cell r="AB171">
            <v>54.36</v>
          </cell>
        </row>
        <row r="172">
          <cell r="A172">
            <v>176823457</v>
          </cell>
          <cell r="B172" t="str">
            <v>СДРУЖЕНИЕ НА СОБСТВЕНИЦИТЕ "Град Свиленград</v>
          </cell>
          <cell r="C172" t="str">
            <v>МЖС СВИЛ-ГРАД</v>
          </cell>
          <cell r="D172" t="str">
            <v>обл.ХАСКОВО</v>
          </cell>
          <cell r="E172" t="str">
            <v>общ.СВИЛЕНГРАД</v>
          </cell>
          <cell r="F172" t="str">
            <v>гр.СВИЛЕНГРАД</v>
          </cell>
          <cell r="G172" t="str">
            <v>"ТЕРМО ВИЗИОННА ДИАГНОСТИКА-ТВД" ЕООД</v>
          </cell>
          <cell r="H172" t="str">
            <v>026ТВД077</v>
          </cell>
          <cell r="I172">
            <v>42279</v>
          </cell>
          <cell r="J172" t="str">
            <v>1984</v>
          </cell>
          <cell r="K172">
            <v>11520</v>
          </cell>
          <cell r="L172">
            <v>7650</v>
          </cell>
          <cell r="M172">
            <v>175.4</v>
          </cell>
          <cell r="N172">
            <v>80.5</v>
          </cell>
          <cell r="O172">
            <v>1010940</v>
          </cell>
          <cell r="P172">
            <v>1340990</v>
          </cell>
          <cell r="Q172">
            <v>562700</v>
          </cell>
          <cell r="R172">
            <v>0</v>
          </cell>
          <cell r="S172" t="str">
            <v>E</v>
          </cell>
          <cell r="T172" t="str">
            <v>С</v>
          </cell>
          <cell r="U172" t="str">
            <v>Изолация на външна стена , Изолация на под, Изолация на покрив, Мерки по осветление, Подмяна на дограма</v>
          </cell>
          <cell r="V172">
            <v>725867</v>
          </cell>
          <cell r="W172">
            <v>234.23</v>
          </cell>
          <cell r="X172">
            <v>63906</v>
          </cell>
          <cell r="Y172">
            <v>479532</v>
          </cell>
          <cell r="Z172">
            <v>7.5037000000000003</v>
          </cell>
          <cell r="AA172" t="str">
            <v>„НП за ЕЕ на МЖС"</v>
          </cell>
          <cell r="AB172">
            <v>54.12</v>
          </cell>
        </row>
        <row r="173">
          <cell r="A173">
            <v>176826923</v>
          </cell>
          <cell r="B173" t="str">
            <v>СДРУЖЕНИЕ НА СОБСТВЕНИЦИТЕ "гр.Симеоновград - ул. Стефан Караджа N 4, вх.А, вх.Б и вх.В</v>
          </cell>
          <cell r="C173" t="str">
            <v>МЖС</v>
          </cell>
          <cell r="D173" t="str">
            <v>обл.ХАСКОВО</v>
          </cell>
          <cell r="E173" t="str">
            <v>общ.СИМЕОНОВГРАД</v>
          </cell>
          <cell r="F173" t="str">
            <v>гр.СИМЕОНОВГРАД</v>
          </cell>
          <cell r="G173" t="str">
            <v>"ТЕРМО ВИЗИОННА ДИАГНОСТИКА-ТВД" ЕООД</v>
          </cell>
          <cell r="H173" t="str">
            <v>026ТВД078</v>
          </cell>
          <cell r="I173">
            <v>42360</v>
          </cell>
          <cell r="J173" t="str">
            <v>1982</v>
          </cell>
          <cell r="K173">
            <v>4408</v>
          </cell>
          <cell r="L173">
            <v>3026</v>
          </cell>
          <cell r="M173">
            <v>186.4</v>
          </cell>
          <cell r="N173">
            <v>82.5</v>
          </cell>
          <cell r="O173">
            <v>387105</v>
          </cell>
          <cell r="P173">
            <v>563965</v>
          </cell>
          <cell r="Q173">
            <v>249540</v>
          </cell>
          <cell r="R173">
            <v>0</v>
          </cell>
          <cell r="S173" t="str">
            <v>E</v>
          </cell>
          <cell r="T173" t="str">
            <v>B</v>
          </cell>
          <cell r="U173" t="str">
            <v>Изолация на външна стена , Изолация на под, Изолация на покрив, Подмяна на дограма</v>
          </cell>
          <cell r="V173">
            <v>314424</v>
          </cell>
          <cell r="W173">
            <v>64.239999999999995</v>
          </cell>
          <cell r="X173">
            <v>21381</v>
          </cell>
          <cell r="Y173">
            <v>218631</v>
          </cell>
          <cell r="Z173">
            <v>10.2254</v>
          </cell>
          <cell r="AA173" t="str">
            <v>„НП за ЕЕ на МЖС"</v>
          </cell>
          <cell r="AB173">
            <v>55.75</v>
          </cell>
        </row>
        <row r="174">
          <cell r="A174">
            <v>1.76832552176832E+17</v>
          </cell>
          <cell r="B174" t="str">
            <v xml:space="preserve">СДРУЖЕНИЕ НА СОБСТВЕНИЦИТЕ "гр.Симеоновград - Цар Освободител 9-13 А,Б,В </v>
          </cell>
          <cell r="C174" t="str">
            <v>МЖС-ВХ. А,Б,В</v>
          </cell>
          <cell r="D174" t="str">
            <v>обл.ХАСКОВО</v>
          </cell>
          <cell r="E174" t="str">
            <v>общ.СИМЕОНОВГРАД</v>
          </cell>
          <cell r="F174" t="str">
            <v>гр.СИМЕОНОВГРАД</v>
          </cell>
          <cell r="G174" t="str">
            <v>"ТЕРМО ВИЗИОННА ДИАГНОСТИКА-ТВД" ЕООД</v>
          </cell>
          <cell r="H174" t="str">
            <v>026ТВД079</v>
          </cell>
          <cell r="I174">
            <v>42360</v>
          </cell>
          <cell r="J174" t="str">
            <v>1986</v>
          </cell>
          <cell r="K174">
            <v>3517</v>
          </cell>
          <cell r="L174">
            <v>2813</v>
          </cell>
          <cell r="M174">
            <v>159</v>
          </cell>
          <cell r="N174">
            <v>71</v>
          </cell>
          <cell r="O174">
            <v>266507</v>
          </cell>
          <cell r="P174">
            <v>447306</v>
          </cell>
          <cell r="Q174">
            <v>199680</v>
          </cell>
          <cell r="R174">
            <v>0</v>
          </cell>
          <cell r="S174" t="str">
            <v>D</v>
          </cell>
          <cell r="T174" t="str">
            <v>B</v>
          </cell>
          <cell r="U174" t="str">
            <v>Изолация на външна стена , Изолация на под, Изолация на покрив, Подмяна на дограма</v>
          </cell>
          <cell r="V174">
            <v>247628</v>
          </cell>
          <cell r="W174">
            <v>40.65</v>
          </cell>
          <cell r="X174">
            <v>12877</v>
          </cell>
          <cell r="Y174">
            <v>209671</v>
          </cell>
          <cell r="Z174">
            <v>16.282499999999999</v>
          </cell>
          <cell r="AA174" t="str">
            <v>„НП за ЕЕ на МЖС"</v>
          </cell>
          <cell r="AB174">
            <v>55.35</v>
          </cell>
        </row>
        <row r="175">
          <cell r="A175">
            <v>176816772</v>
          </cell>
          <cell r="B175" t="str">
            <v>СДРУЖЕНИЕ НА СОБСТВЕНИЦИТЕ "САНИ - Димитровград ул."С.Врачански" бл.1"</v>
          </cell>
          <cell r="C175" t="str">
            <v>МЖС</v>
          </cell>
          <cell r="D175" t="str">
            <v>обл.ХАСКОВО</v>
          </cell>
          <cell r="E175" t="str">
            <v>общ.ДИМИТРОВГРАД</v>
          </cell>
          <cell r="F175" t="str">
            <v>гр.ДИМИТРОВГРАД</v>
          </cell>
          <cell r="G175" t="str">
            <v>"ТЕРМО ВИЗИОННА ДИАГНОСТИКА-ТВД" ЕООД</v>
          </cell>
          <cell r="H175" t="str">
            <v>026ТВД080</v>
          </cell>
          <cell r="I175">
            <v>42401</v>
          </cell>
          <cell r="J175" t="str">
            <v>1978</v>
          </cell>
          <cell r="K175">
            <v>10339</v>
          </cell>
          <cell r="L175">
            <v>8082</v>
          </cell>
          <cell r="M175">
            <v>193.2</v>
          </cell>
          <cell r="N175">
            <v>79.400000000000006</v>
          </cell>
          <cell r="O175">
            <v>827760</v>
          </cell>
          <cell r="P175">
            <v>1561751</v>
          </cell>
          <cell r="Q175">
            <v>643320</v>
          </cell>
          <cell r="R175">
            <v>0</v>
          </cell>
          <cell r="S175" t="str">
            <v>G</v>
          </cell>
          <cell r="T175" t="str">
            <v>С</v>
          </cell>
          <cell r="U175" t="str">
            <v>Изолация на външна стена , Изолация на под, Изолация на покрив, Мерки по осветление, Подмяна на дограма</v>
          </cell>
          <cell r="V175">
            <v>920386</v>
          </cell>
          <cell r="W175">
            <v>310.49</v>
          </cell>
          <cell r="X175">
            <v>83245</v>
          </cell>
          <cell r="Y175">
            <v>750456</v>
          </cell>
          <cell r="Z175">
            <v>9.0150000000000006</v>
          </cell>
          <cell r="AA175" t="str">
            <v>„НП за ЕЕ на МЖС"</v>
          </cell>
          <cell r="AB175">
            <v>58.93</v>
          </cell>
        </row>
        <row r="176">
          <cell r="A176">
            <v>176828027</v>
          </cell>
          <cell r="B176" t="str">
            <v>СДРУЖЕНИЕ НА СОБСТВЕНИЦИТЕ "ул."Христо Смирненски" блок N 4</v>
          </cell>
          <cell r="C176" t="str">
            <v>МЖС</v>
          </cell>
          <cell r="D176" t="str">
            <v>обл.ХАСКОВО</v>
          </cell>
          <cell r="E176" t="str">
            <v>общ.ДИМИТРОВГРАД</v>
          </cell>
          <cell r="F176" t="str">
            <v>гр.ДИМИТРОВГРАД</v>
          </cell>
          <cell r="G176" t="str">
            <v>"ТЕРМО ВИЗИОННА ДИАГНОСТИКА-ТВД" ЕООД</v>
          </cell>
          <cell r="H176" t="str">
            <v>026ТВД081</v>
          </cell>
          <cell r="I176">
            <v>42401</v>
          </cell>
          <cell r="J176" t="str">
            <v>1972</v>
          </cell>
          <cell r="K176">
            <v>3659</v>
          </cell>
          <cell r="L176">
            <v>2865</v>
          </cell>
          <cell r="M176">
            <v>190</v>
          </cell>
          <cell r="N176">
            <v>91</v>
          </cell>
          <cell r="O176">
            <v>262732</v>
          </cell>
          <cell r="P176">
            <v>541320</v>
          </cell>
          <cell r="Q176">
            <v>261180</v>
          </cell>
          <cell r="R176">
            <v>0</v>
          </cell>
          <cell r="S176" t="str">
            <v>F</v>
          </cell>
          <cell r="T176" t="str">
            <v>С</v>
          </cell>
          <cell r="U176" t="str">
            <v>Изолация на външна стена , Изолация на под, Изолация на покрив, Мерки по осветление, Подмяна на дограма</v>
          </cell>
          <cell r="V176">
            <v>280464</v>
          </cell>
          <cell r="W176">
            <v>128.08000000000001</v>
          </cell>
          <cell r="X176">
            <v>33524</v>
          </cell>
          <cell r="Y176">
            <v>269915</v>
          </cell>
          <cell r="Z176">
            <v>8.0512999999999995</v>
          </cell>
          <cell r="AA176" t="str">
            <v>„НП за ЕЕ на МЖС"</v>
          </cell>
          <cell r="AB176">
            <v>51.81</v>
          </cell>
        </row>
        <row r="177">
          <cell r="A177">
            <v>176819836</v>
          </cell>
          <cell r="B177" t="str">
            <v>СДРУЖЕНИЕ НА СОБСТВЕНИЦИТЕ "Сдружение на собствениците Димитровград, ул.Гео Милев бл.18</v>
          </cell>
          <cell r="C177" t="str">
            <v>МЖС</v>
          </cell>
          <cell r="D177" t="str">
            <v>обл.ХАСКОВО</v>
          </cell>
          <cell r="E177" t="str">
            <v>общ.ДИМИТРОВГРАД</v>
          </cell>
          <cell r="F177" t="str">
            <v>гр.ДИМИТРОВГРАД</v>
          </cell>
          <cell r="G177" t="str">
            <v>"ТЕРМО ВИЗИОННА ДИАГНОСТИКА-ТВД" ЕООД</v>
          </cell>
          <cell r="H177" t="str">
            <v>026ТВД082</v>
          </cell>
          <cell r="I177">
            <v>42405</v>
          </cell>
          <cell r="J177" t="str">
            <v>1988</v>
          </cell>
          <cell r="K177">
            <v>4001</v>
          </cell>
          <cell r="L177">
            <v>2840</v>
          </cell>
          <cell r="M177">
            <v>193.5</v>
          </cell>
          <cell r="N177">
            <v>86.8</v>
          </cell>
          <cell r="O177">
            <v>253963</v>
          </cell>
          <cell r="P177">
            <v>549729</v>
          </cell>
          <cell r="Q177">
            <v>246560</v>
          </cell>
          <cell r="R177">
            <v>0</v>
          </cell>
          <cell r="S177" t="str">
            <v>G</v>
          </cell>
          <cell r="T177" t="str">
            <v>С</v>
          </cell>
          <cell r="U177" t="str">
            <v>Изолация на външна стена , Изолация на под, Изолация на покрив, Мерки по осветление, Подмяна на дограма</v>
          </cell>
          <cell r="V177">
            <v>303466</v>
          </cell>
          <cell r="W177">
            <v>151.75</v>
          </cell>
          <cell r="X177">
            <v>41051</v>
          </cell>
          <cell r="Y177">
            <v>828458</v>
          </cell>
          <cell r="Z177">
            <v>20.181100000000001</v>
          </cell>
          <cell r="AA177" t="str">
            <v>„НП за ЕЕ на МЖС"</v>
          </cell>
          <cell r="AB177">
            <v>55.2</v>
          </cell>
        </row>
        <row r="178">
          <cell r="A178">
            <v>176880180</v>
          </cell>
          <cell r="B178" t="str">
            <v>СДРУЖЕНИЕ НА СОБСТВЕНИЦИТЕ "гр. СТАМБОЛИЙСКИ, ул. "Г. С. РАКОВСКИ", #11, бл. 12</v>
          </cell>
          <cell r="C178" t="str">
            <v>МЖС</v>
          </cell>
          <cell r="D178" t="str">
            <v>обл.ПЛОВДИВ</v>
          </cell>
          <cell r="E178" t="str">
            <v>общ.СТАМБОЛИЙСКИ</v>
          </cell>
          <cell r="F178" t="str">
            <v>гр.СТАМБОЛИЙСКИ</v>
          </cell>
          <cell r="G178" t="str">
            <v>"ТЕРМО ВИЗИОННА ДИАГНОСТИКА-ТВД" ЕООД</v>
          </cell>
          <cell r="H178" t="str">
            <v>026ТВД084</v>
          </cell>
          <cell r="I178">
            <v>42423</v>
          </cell>
          <cell r="J178" t="str">
            <v>1977</v>
          </cell>
          <cell r="K178">
            <v>3692</v>
          </cell>
          <cell r="L178">
            <v>2461</v>
          </cell>
          <cell r="M178">
            <v>204.2</v>
          </cell>
          <cell r="N178">
            <v>106.9</v>
          </cell>
          <cell r="O178">
            <v>490643</v>
          </cell>
          <cell r="P178">
            <v>502418</v>
          </cell>
          <cell r="Q178">
            <v>262900</v>
          </cell>
          <cell r="R178">
            <v>307370</v>
          </cell>
          <cell r="S178" t="str">
            <v>E</v>
          </cell>
          <cell r="T178" t="str">
            <v>С</v>
          </cell>
          <cell r="U178" t="str">
            <v>Изолация на външна стена , Изолация на под, Изолация на покрив, Мерки по осветление, Подмяна на дограма</v>
          </cell>
          <cell r="V178">
            <v>239785</v>
          </cell>
          <cell r="W178">
            <v>69.900000000000006</v>
          </cell>
          <cell r="X178">
            <v>22486</v>
          </cell>
          <cell r="Y178">
            <v>301579</v>
          </cell>
          <cell r="Z178">
            <v>13.411799999999999</v>
          </cell>
          <cell r="AA178" t="str">
            <v>„НП за ЕЕ на МЖС"</v>
          </cell>
          <cell r="AB178">
            <v>47.72</v>
          </cell>
        </row>
        <row r="179">
          <cell r="A179">
            <v>176820607</v>
          </cell>
          <cell r="B179" t="str">
            <v>Сдружение на собствениците "гр. Кърджали, ж.к. Веселчани-2, 4, блок Толстой 4"</v>
          </cell>
          <cell r="C179" t="str">
            <v>МЖС</v>
          </cell>
          <cell r="D179" t="str">
            <v>обл.КЪРДЖАЛИ</v>
          </cell>
          <cell r="E179" t="str">
            <v>общ.КЪРДЖАЛИ</v>
          </cell>
          <cell r="F179" t="str">
            <v>гр.КЪРДЖАЛИ</v>
          </cell>
          <cell r="G179" t="str">
            <v>"ТЕРМО ВИЗИОННА ДИАГНОСТИКА-ТВД" ЕООД</v>
          </cell>
          <cell r="H179" t="str">
            <v>026ТВД095</v>
          </cell>
          <cell r="I179">
            <v>42447</v>
          </cell>
          <cell r="J179" t="str">
            <v>1976</v>
          </cell>
          <cell r="K179">
            <v>4096</v>
          </cell>
          <cell r="L179">
            <v>2747</v>
          </cell>
          <cell r="M179">
            <v>172.5</v>
          </cell>
          <cell r="N179">
            <v>89.4</v>
          </cell>
          <cell r="O179">
            <v>284841</v>
          </cell>
          <cell r="P179">
            <v>473983</v>
          </cell>
          <cell r="Q179">
            <v>245400</v>
          </cell>
          <cell r="R179">
            <v>0</v>
          </cell>
          <cell r="S179" t="str">
            <v>E</v>
          </cell>
          <cell r="T179" t="str">
            <v>С</v>
          </cell>
          <cell r="U179" t="str">
            <v>Изолация на външна стена , Изолация на под, Изолация на покрив, Мерки по осветление, Подмяна на дограма</v>
          </cell>
          <cell r="V179">
            <v>228881</v>
          </cell>
          <cell r="W179">
            <v>78.739999999999995</v>
          </cell>
          <cell r="X179">
            <v>21598</v>
          </cell>
          <cell r="Y179">
            <v>265094</v>
          </cell>
          <cell r="Z179">
            <v>12.273999999999999</v>
          </cell>
          <cell r="AA179" t="str">
            <v>„НП за ЕЕ на МЖС"</v>
          </cell>
          <cell r="AB179">
            <v>48.28</v>
          </cell>
        </row>
        <row r="180">
          <cell r="A180">
            <v>176820692</v>
          </cell>
          <cell r="B180" t="str">
            <v>Сдружение на собствениците "гр. Кърджали ул. Отец Паисий #12, блок 3</v>
          </cell>
          <cell r="C180" t="str">
            <v>МЖС</v>
          </cell>
          <cell r="D180" t="str">
            <v>обл.КЪРДЖАЛИ</v>
          </cell>
          <cell r="E180" t="str">
            <v>общ.КЪРДЖАЛИ</v>
          </cell>
          <cell r="F180" t="str">
            <v>гр.КЪРДЖАЛИ</v>
          </cell>
          <cell r="G180" t="str">
            <v>"ТЕРМО ВИЗИОННА ДИАГНОСТИКА-ТВД" ЕООД</v>
          </cell>
          <cell r="H180" t="str">
            <v>026ТВД096</v>
          </cell>
          <cell r="I180">
            <v>42447</v>
          </cell>
          <cell r="J180" t="str">
            <v>1977</v>
          </cell>
          <cell r="K180">
            <v>4299</v>
          </cell>
          <cell r="L180">
            <v>2968</v>
          </cell>
          <cell r="M180">
            <v>217.4</v>
          </cell>
          <cell r="N180">
            <v>99.7</v>
          </cell>
          <cell r="O180">
            <v>318461</v>
          </cell>
          <cell r="P180">
            <v>646027</v>
          </cell>
          <cell r="Q180">
            <v>295700</v>
          </cell>
          <cell r="R180">
            <v>0</v>
          </cell>
          <cell r="S180" t="str">
            <v>F</v>
          </cell>
          <cell r="T180" t="str">
            <v>С</v>
          </cell>
          <cell r="U180" t="str">
            <v>Изолация на външна стена , Изолация на под, Изолация на покрив, Мерки по осветление, Подмяна на дограма</v>
          </cell>
          <cell r="V180">
            <v>350694</v>
          </cell>
          <cell r="W180">
            <v>117.93</v>
          </cell>
          <cell r="X180">
            <v>30197</v>
          </cell>
          <cell r="Y180">
            <v>329383</v>
          </cell>
          <cell r="Z180">
            <v>10.9078</v>
          </cell>
          <cell r="AA180" t="str">
            <v>„НП за ЕЕ на МЖС"</v>
          </cell>
          <cell r="AB180">
            <v>54.28</v>
          </cell>
        </row>
        <row r="181">
          <cell r="A181">
            <v>176823749</v>
          </cell>
          <cell r="B181" t="str">
            <v>Сдружение на собствениците "Възрожденци 14", гр. Кърджали</v>
          </cell>
          <cell r="C181" t="str">
            <v>МЖС-КЪРДЖАЛИ, "ВЪЗРОЖДЕНЦИ" БЛ. 14</v>
          </cell>
          <cell r="D181" t="str">
            <v>обл.КЪРДЖАЛИ</v>
          </cell>
          <cell r="E181" t="str">
            <v>общ.КЪРДЖАЛИ</v>
          </cell>
          <cell r="F181" t="str">
            <v>гр.КЪРДЖАЛИ</v>
          </cell>
          <cell r="G181" t="str">
            <v>"ТЕРМО ВИЗИОННА ДИАГНОСТИКА-ТВД" ЕООД</v>
          </cell>
          <cell r="H181" t="str">
            <v>026ТВД100</v>
          </cell>
          <cell r="I181">
            <v>42478</v>
          </cell>
          <cell r="J181" t="str">
            <v>1983</v>
          </cell>
          <cell r="K181">
            <v>7022</v>
          </cell>
          <cell r="L181">
            <v>5321</v>
          </cell>
          <cell r="M181">
            <v>171.8</v>
          </cell>
          <cell r="N181">
            <v>97.1</v>
          </cell>
          <cell r="O181">
            <v>445631</v>
          </cell>
          <cell r="P181">
            <v>914376</v>
          </cell>
          <cell r="Q181">
            <v>516796</v>
          </cell>
          <cell r="R181">
            <v>0</v>
          </cell>
          <cell r="S181" t="str">
            <v>E</v>
          </cell>
          <cell r="T181" t="str">
            <v>С</v>
          </cell>
          <cell r="U181" t="str">
            <v>Изолация на външна стена , Изолация на под, Изолация на покрив, Мерки по осветление, Подмяна на дограма</v>
          </cell>
          <cell r="V181">
            <v>399118</v>
          </cell>
          <cell r="W181">
            <v>111.31</v>
          </cell>
          <cell r="X181">
            <v>33880</v>
          </cell>
          <cell r="Y181">
            <v>363060</v>
          </cell>
          <cell r="Z181">
            <v>10.715999999999999</v>
          </cell>
          <cell r="AA181" t="str">
            <v>„НП за ЕЕ на МЖС"</v>
          </cell>
          <cell r="AB181">
            <v>43.64</v>
          </cell>
        </row>
        <row r="182">
          <cell r="A182">
            <v>176849594</v>
          </cell>
          <cell r="B182" t="str">
            <v>Сдружение на собствениците "Надежда", гр. Кърджали</v>
          </cell>
          <cell r="C182" t="str">
            <v>МЖС-КЪРДЖАЛИ, "ВЪЗРОЖДЕНЦИ" БЛ. 12</v>
          </cell>
          <cell r="D182" t="str">
            <v>обл.КЪРДЖАЛИ</v>
          </cell>
          <cell r="E182" t="str">
            <v>общ.КЪРДЖАЛИ</v>
          </cell>
          <cell r="F182" t="str">
            <v>гр.КЪРДЖАЛИ</v>
          </cell>
          <cell r="G182" t="str">
            <v>"ТЕРМО ВИЗИОННА ДИАГНОСТИКА-ТВД" ЕООД</v>
          </cell>
          <cell r="H182" t="str">
            <v>026ТВД101</v>
          </cell>
          <cell r="I182">
            <v>42478</v>
          </cell>
          <cell r="J182" t="str">
            <v>1982</v>
          </cell>
          <cell r="K182">
            <v>7166</v>
          </cell>
          <cell r="L182">
            <v>5037</v>
          </cell>
          <cell r="M182">
            <v>194.3</v>
          </cell>
          <cell r="N182">
            <v>100</v>
          </cell>
          <cell r="O182">
            <v>476965</v>
          </cell>
          <cell r="P182">
            <v>979055</v>
          </cell>
          <cell r="Q182">
            <v>504151</v>
          </cell>
          <cell r="R182">
            <v>0</v>
          </cell>
          <cell r="S182" t="str">
            <v>F</v>
          </cell>
          <cell r="T182" t="str">
            <v>С</v>
          </cell>
          <cell r="U182" t="str">
            <v>Изолация на външна стена , Изолация на под, Изолация на покрив, Мерки по осветление, Подмяна на дограма</v>
          </cell>
          <cell r="V182">
            <v>475677</v>
          </cell>
          <cell r="W182">
            <v>167.41</v>
          </cell>
          <cell r="X182">
            <v>45417</v>
          </cell>
          <cell r="Y182">
            <v>463488</v>
          </cell>
          <cell r="Z182">
            <v>10.2051</v>
          </cell>
          <cell r="AA182" t="str">
            <v>„НП за ЕЕ на МЖС"</v>
          </cell>
          <cell r="AB182">
            <v>48.58</v>
          </cell>
        </row>
        <row r="183">
          <cell r="A183">
            <v>176823133</v>
          </cell>
          <cell r="B183" t="str">
            <v>Сдружение на собствениците "Блок 52 - Възрожденци", гр. Кърджали</v>
          </cell>
          <cell r="C183" t="str">
            <v>МЖС-КЪРДЖАЛИ, "ВЪЗРОЖДЕНЦИ" БЛ. 52</v>
          </cell>
          <cell r="D183" t="str">
            <v>обл.КЪРДЖАЛИ</v>
          </cell>
          <cell r="E183" t="str">
            <v>общ.КЪРДЖАЛИ</v>
          </cell>
          <cell r="F183" t="str">
            <v>гр.КЪРДЖАЛИ</v>
          </cell>
          <cell r="G183" t="str">
            <v>"ТЕРМО ВИЗИОННА ДИАГНОСТИКА-ТВД" ЕООД</v>
          </cell>
          <cell r="H183" t="str">
            <v>026ТВД102</v>
          </cell>
          <cell r="I183">
            <v>42478</v>
          </cell>
          <cell r="J183" t="str">
            <v>1987</v>
          </cell>
          <cell r="K183">
            <v>6861</v>
          </cell>
          <cell r="L183">
            <v>4759</v>
          </cell>
          <cell r="M183">
            <v>184.7</v>
          </cell>
          <cell r="N183">
            <v>82.5</v>
          </cell>
          <cell r="O183">
            <v>389297</v>
          </cell>
          <cell r="P183">
            <v>878952</v>
          </cell>
          <cell r="Q183">
            <v>435244</v>
          </cell>
          <cell r="R183">
            <v>0</v>
          </cell>
          <cell r="S183" t="str">
            <v>F</v>
          </cell>
          <cell r="T183" t="str">
            <v>С</v>
          </cell>
          <cell r="U183" t="str">
            <v>Изолация на външна стена , Изолация на под, Изолация на покрив, Мерки по осветление, Подмяна на дограма</v>
          </cell>
          <cell r="V183">
            <v>401751</v>
          </cell>
          <cell r="W183">
            <v>181.99</v>
          </cell>
          <cell r="X183">
            <v>48936</v>
          </cell>
          <cell r="Y183">
            <v>470869</v>
          </cell>
          <cell r="Z183">
            <v>9.6220999999999997</v>
          </cell>
          <cell r="AA183" t="str">
            <v>„НП за ЕЕ на МЖС"</v>
          </cell>
          <cell r="AB183">
            <v>45.7</v>
          </cell>
        </row>
        <row r="184">
          <cell r="A184">
            <v>176821940</v>
          </cell>
          <cell r="B184" t="str">
            <v>Сдружение на собствениците "град Кърджали - кв. Възрожденци - блок 95"</v>
          </cell>
          <cell r="C184" t="str">
            <v>МЖС-КЪРДЖАЛИ, "ВЪЗРОЖДЕНЦИ" БЛ. 95</v>
          </cell>
          <cell r="D184" t="str">
            <v>обл.КЪРДЖАЛИ</v>
          </cell>
          <cell r="E184" t="str">
            <v>общ.КЪРДЖАЛИ</v>
          </cell>
          <cell r="F184" t="str">
            <v>гр.КЪРДЖАЛИ</v>
          </cell>
          <cell r="G184" t="str">
            <v>"ТЕРМО ВИЗИОННА ДИАГНОСТИКА-ТВД" ЕООД</v>
          </cell>
          <cell r="H184" t="str">
            <v>026ТВД103</v>
          </cell>
          <cell r="I184">
            <v>42478</v>
          </cell>
          <cell r="J184" t="str">
            <v>1987</v>
          </cell>
          <cell r="K184">
            <v>5518</v>
          </cell>
          <cell r="L184">
            <v>3885</v>
          </cell>
          <cell r="M184">
            <v>201.8</v>
          </cell>
          <cell r="N184">
            <v>88.7</v>
          </cell>
          <cell r="O184">
            <v>352325</v>
          </cell>
          <cell r="P184">
            <v>784574</v>
          </cell>
          <cell r="Q184">
            <v>344572</v>
          </cell>
          <cell r="R184">
            <v>0</v>
          </cell>
          <cell r="S184" t="str">
            <v>F</v>
          </cell>
          <cell r="T184" t="str">
            <v>С</v>
          </cell>
          <cell r="U184" t="str">
            <v>Изолация на външна стена , Изолация на под, Изолация на покрив, Мерки по осветление, Подмяна на дограма</v>
          </cell>
          <cell r="V184">
            <v>440541</v>
          </cell>
          <cell r="W184">
            <v>148.80000000000001</v>
          </cell>
          <cell r="X184">
            <v>38568</v>
          </cell>
          <cell r="Y184">
            <v>455776</v>
          </cell>
          <cell r="Z184">
            <v>11.817399999999999</v>
          </cell>
          <cell r="AA184" t="str">
            <v>„НП за ЕЕ на МЖС"</v>
          </cell>
          <cell r="AB184">
            <v>56.15</v>
          </cell>
        </row>
        <row r="185">
          <cell r="A185">
            <v>176832611</v>
          </cell>
          <cell r="B185" t="str">
            <v>СДРУЖЕНИЕ НА СОБСТВЕНИЦИТЕ "гр.БУРГАС ж.к.МЕДЕН РУДНИК бл.165"</v>
          </cell>
          <cell r="C185" t="str">
            <v>МЖС-БУРГАС, БЛ. 165</v>
          </cell>
          <cell r="D185" t="str">
            <v>обл.БУРГАС</v>
          </cell>
          <cell r="E185" t="str">
            <v>общ.БУРГАС</v>
          </cell>
          <cell r="F185" t="str">
            <v>гр.БУРГАС</v>
          </cell>
          <cell r="G185">
            <v>0</v>
          </cell>
          <cell r="H185" t="str">
            <v>028ХКТ015</v>
          </cell>
          <cell r="I185">
            <v>42254</v>
          </cell>
          <cell r="J185" t="str">
            <v>1985, "ХИЙТ КОНСУЛТ" ООД-ЗАЛИЧЕНА</v>
          </cell>
          <cell r="K185">
            <v>3635</v>
          </cell>
          <cell r="L185">
            <v>2985</v>
          </cell>
          <cell r="M185">
            <v>211.6</v>
          </cell>
          <cell r="N185">
            <v>90.4</v>
          </cell>
          <cell r="O185">
            <v>278132</v>
          </cell>
          <cell r="P185">
            <v>631732</v>
          </cell>
          <cell r="Q185">
            <v>269770</v>
          </cell>
          <cell r="R185">
            <v>0</v>
          </cell>
          <cell r="S185" t="str">
            <v>E</v>
          </cell>
          <cell r="T185" t="str">
            <v>С</v>
          </cell>
          <cell r="U185" t="str">
            <v>Изолация на външна стена , Изолация на под, Изолация на покрив, Мерки по осветление, Подмяна на дограма</v>
          </cell>
          <cell r="V185">
            <v>361954</v>
          </cell>
          <cell r="W185">
            <v>62.21</v>
          </cell>
          <cell r="X185">
            <v>25310</v>
          </cell>
          <cell r="Y185">
            <v>288377</v>
          </cell>
          <cell r="Z185">
            <v>11.393700000000001</v>
          </cell>
          <cell r="AA185" t="str">
            <v>„НП за ЕЕ на МЖС"</v>
          </cell>
          <cell r="AB185">
            <v>57.29</v>
          </cell>
        </row>
        <row r="186">
          <cell r="A186">
            <v>176824833</v>
          </cell>
          <cell r="B186" t="str">
            <v>СДРУЖЕНИЕ НА СОБСТВЕНИЦИТЕ "МР-403 гр.БУРГАС община БУРГАС ж.к.МЕДЕН РУДНИК бл.403"</v>
          </cell>
          <cell r="C186" t="str">
            <v>ЖИЛ. БЛОК-БУРГАС, "МЕДЕН РУДНИК", БЛ. 403</v>
          </cell>
          <cell r="D186" t="str">
            <v>обл.БУРГАС</v>
          </cell>
          <cell r="E186" t="str">
            <v>общ.БУРГАС</v>
          </cell>
          <cell r="F186" t="str">
            <v>гр.БУРГАС</v>
          </cell>
          <cell r="G186">
            <v>0</v>
          </cell>
          <cell r="H186" t="str">
            <v>028ХКТ016</v>
          </cell>
          <cell r="I186">
            <v>42254</v>
          </cell>
          <cell r="J186" t="str">
            <v>1979, "ХИЙТ КОНСУЛТ" ООД-ЗАЛИЧЕНА</v>
          </cell>
          <cell r="K186">
            <v>10943.6</v>
          </cell>
          <cell r="L186">
            <v>8286</v>
          </cell>
          <cell r="M186">
            <v>141.1</v>
          </cell>
          <cell r="N186">
            <v>76.2</v>
          </cell>
          <cell r="O186">
            <v>690877</v>
          </cell>
          <cell r="P186">
            <v>1169434</v>
          </cell>
          <cell r="Q186">
            <v>663083</v>
          </cell>
          <cell r="R186">
            <v>0</v>
          </cell>
          <cell r="S186" t="str">
            <v>E</v>
          </cell>
          <cell r="T186" t="str">
            <v>С</v>
          </cell>
          <cell r="U186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186">
            <v>519027</v>
          </cell>
          <cell r="W186">
            <v>198.28</v>
          </cell>
          <cell r="X186">
            <v>51409</v>
          </cell>
          <cell r="Y186">
            <v>978166</v>
          </cell>
          <cell r="Z186">
            <v>19.027100000000001</v>
          </cell>
          <cell r="AA186" t="str">
            <v>„НП за ЕЕ на МЖС"</v>
          </cell>
          <cell r="AB186">
            <v>44.38</v>
          </cell>
        </row>
        <row r="187">
          <cell r="A187">
            <v>176823425</v>
          </cell>
          <cell r="B187" t="str">
            <v>СДРУЖЕНИЕ НА СОБСТВЕНИЦИТЕ "ГР.БУРГАС Ж.К.МЕДЕН РУДНИК БЛ.416</v>
          </cell>
          <cell r="C187" t="str">
            <v>МЖС</v>
          </cell>
          <cell r="D187" t="str">
            <v>обл.БУРГАС</v>
          </cell>
          <cell r="E187" t="str">
            <v>общ.БУРГАС</v>
          </cell>
          <cell r="F187" t="str">
            <v>гр.БУРГАС</v>
          </cell>
          <cell r="G187">
            <v>0</v>
          </cell>
          <cell r="H187" t="str">
            <v>028ХКТ017</v>
          </cell>
          <cell r="I187">
            <v>42254</v>
          </cell>
          <cell r="J187" t="str">
            <v>ХИЙТ КОНСУЛТ-1978</v>
          </cell>
          <cell r="K187">
            <v>9803.9699999999993</v>
          </cell>
          <cell r="L187">
            <v>8284.67</v>
          </cell>
          <cell r="M187">
            <v>166.7</v>
          </cell>
          <cell r="N187">
            <v>80</v>
          </cell>
          <cell r="O187">
            <v>705710</v>
          </cell>
          <cell r="P187">
            <v>1380827</v>
          </cell>
          <cell r="Q187">
            <v>692300</v>
          </cell>
          <cell r="R187">
            <v>0</v>
          </cell>
          <cell r="S187" t="str">
            <v>F</v>
          </cell>
          <cell r="T187" t="str">
            <v>С</v>
          </cell>
          <cell r="U187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187">
            <v>689348</v>
          </cell>
          <cell r="W187">
            <v>274.74</v>
          </cell>
          <cell r="X187">
            <v>70643.97</v>
          </cell>
          <cell r="Y187">
            <v>870719</v>
          </cell>
          <cell r="Z187">
            <v>12.3254</v>
          </cell>
          <cell r="AA187" t="str">
            <v>„НП за ЕЕ на МЖС"</v>
          </cell>
          <cell r="AB187">
            <v>49.92</v>
          </cell>
        </row>
        <row r="188">
          <cell r="A188">
            <v>176821132</v>
          </cell>
          <cell r="B188" t="str">
            <v>СДРУЖЕНИЕ НА СОБСТВЕНИЦИТЕ "ВЕЛИКИ ПРЕСЛАВ - БОРИС СПИРОВ 63</v>
          </cell>
          <cell r="C188" t="str">
            <v>МЖС - В. ПРЕСЛАВ</v>
          </cell>
          <cell r="D188" t="str">
            <v>обл.ШУМЕН</v>
          </cell>
          <cell r="E188" t="str">
            <v>общ.ВЕЛИКИ ПРЕСЛАВ</v>
          </cell>
          <cell r="F188" t="str">
            <v>гр.ВЕЛИКИ ПРЕСЛАВ</v>
          </cell>
          <cell r="G188" t="str">
            <v>"ХАС-СТРОЙ" ЕООД</v>
          </cell>
          <cell r="H188" t="str">
            <v>029ХАС165</v>
          </cell>
          <cell r="I188">
            <v>42132</v>
          </cell>
          <cell r="J188" t="str">
            <v>1974</v>
          </cell>
          <cell r="K188">
            <v>5310</v>
          </cell>
          <cell r="L188">
            <v>4855</v>
          </cell>
          <cell r="M188">
            <v>197.6</v>
          </cell>
          <cell r="N188">
            <v>59.5</v>
          </cell>
          <cell r="O188">
            <v>635968</v>
          </cell>
          <cell r="P188">
            <v>959248</v>
          </cell>
          <cell r="Q188">
            <v>289000</v>
          </cell>
          <cell r="R188">
            <v>0</v>
          </cell>
          <cell r="S188" t="str">
            <v>G</v>
          </cell>
          <cell r="T188" t="str">
            <v>B</v>
          </cell>
          <cell r="U188" t="str">
            <v>Изолация на външна стена , Изолация на под, Изолация на покрив, Мерки по осветление, Подмяна на дограма</v>
          </cell>
          <cell r="V188">
            <v>670293</v>
          </cell>
          <cell r="W188">
            <v>306</v>
          </cell>
          <cell r="X188">
            <v>84040</v>
          </cell>
          <cell r="Y188">
            <v>575400</v>
          </cell>
          <cell r="Z188">
            <v>6.8467000000000002</v>
          </cell>
          <cell r="AA188" t="str">
            <v>„НП за ЕЕ на МЖС"</v>
          </cell>
          <cell r="AB188">
            <v>69.87</v>
          </cell>
        </row>
        <row r="189">
          <cell r="A189">
            <v>176843463</v>
          </cell>
          <cell r="B189" t="str">
            <v>СДРУЖЕНИЕ НА СОБСТВЕНИЦИТЕ "Ж.К.ДЪБНИКА"БЛ.144</v>
          </cell>
          <cell r="C189" t="str">
            <v>МЖС</v>
          </cell>
          <cell r="D189" t="str">
            <v>обл.ВРАЦА</v>
          </cell>
          <cell r="E189" t="str">
            <v>общ.ВРАЦА</v>
          </cell>
          <cell r="F189" t="str">
            <v>гр.ВРАЦА</v>
          </cell>
          <cell r="G189" t="str">
            <v xml:space="preserve">ЕТ "АГОРА-ПЛС-ЛЮДМИЛА ТОДОРОВА-СТОЯНОВА" </v>
          </cell>
          <cell r="H189" t="str">
            <v>032АГО028</v>
          </cell>
          <cell r="I189">
            <v>42480</v>
          </cell>
          <cell r="J189" t="str">
            <v>1987</v>
          </cell>
          <cell r="K189">
            <v>6136</v>
          </cell>
          <cell r="L189">
            <v>5326</v>
          </cell>
          <cell r="M189">
            <v>225.8</v>
          </cell>
          <cell r="N189">
            <v>92.7</v>
          </cell>
          <cell r="O189">
            <v>560665</v>
          </cell>
          <cell r="P189">
            <v>1202693</v>
          </cell>
          <cell r="Q189">
            <v>493600</v>
          </cell>
          <cell r="R189">
            <v>0</v>
          </cell>
          <cell r="S189" t="str">
            <v>F</v>
          </cell>
          <cell r="T189" t="str">
            <v>С</v>
          </cell>
          <cell r="U189" t="str">
            <v>Изолация на външна стена , Изолация на покрив, Мерки по осветление, Подмяна на дограма</v>
          </cell>
          <cell r="V189">
            <v>709029</v>
          </cell>
          <cell r="W189">
            <v>121.3</v>
          </cell>
          <cell r="X189">
            <v>57130</v>
          </cell>
          <cell r="Y189">
            <v>435685</v>
          </cell>
          <cell r="Z189">
            <v>7.6261999999999999</v>
          </cell>
          <cell r="AA189" t="str">
            <v>„НП за ЕЕ на МЖС"</v>
          </cell>
          <cell r="AB189">
            <v>58.95</v>
          </cell>
        </row>
        <row r="190">
          <cell r="A190">
            <v>176821919</v>
          </cell>
          <cell r="B190" t="str">
            <v>СДРУЖЕНИЕ НА СОБСТВЕНИЦИТЕ"ТОПЛИНА-МЕЗДРА</v>
          </cell>
          <cell r="C190" t="str">
            <v>МЖС</v>
          </cell>
          <cell r="D190" t="str">
            <v>обл.ВРАЦА</v>
          </cell>
          <cell r="E190" t="str">
            <v>общ.МЕЗДРА</v>
          </cell>
          <cell r="F190" t="str">
            <v>гр.МЕЗДРА</v>
          </cell>
          <cell r="G190" t="str">
            <v xml:space="preserve">ЕТ "АГОРА-ПЛС-ЛЮДМИЛА ТОДОРОВА-СТОЯНОВА" </v>
          </cell>
          <cell r="H190" t="str">
            <v>032АГО029</v>
          </cell>
          <cell r="I190">
            <v>42536</v>
          </cell>
          <cell r="J190" t="str">
            <v>1980</v>
          </cell>
          <cell r="K190">
            <v>3260</v>
          </cell>
          <cell r="L190">
            <v>2717</v>
          </cell>
          <cell r="M190">
            <v>234.8</v>
          </cell>
          <cell r="N190">
            <v>101</v>
          </cell>
          <cell r="O190">
            <v>426179</v>
          </cell>
          <cell r="P190">
            <v>638073</v>
          </cell>
          <cell r="Q190">
            <v>274200</v>
          </cell>
          <cell r="R190">
            <v>0</v>
          </cell>
          <cell r="S190" t="str">
            <v>F</v>
          </cell>
          <cell r="T190" t="str">
            <v>С</v>
          </cell>
          <cell r="U190" t="str">
            <v>Изолация на външна стена , Изолация на покрив, Мерки по осветление, Подмяна на дограма</v>
          </cell>
          <cell r="V190">
            <v>363680</v>
          </cell>
          <cell r="W190">
            <v>50.6</v>
          </cell>
          <cell r="X190">
            <v>56720</v>
          </cell>
          <cell r="Y190">
            <v>204632</v>
          </cell>
          <cell r="Z190">
            <v>3.6076999999999999</v>
          </cell>
          <cell r="AA190" t="str">
            <v>„НП за ЕЕ на МЖС"</v>
          </cell>
          <cell r="AB190">
            <v>56.99</v>
          </cell>
        </row>
        <row r="191">
          <cell r="A191">
            <v>176864443</v>
          </cell>
          <cell r="B191" t="str">
            <v>СДРУЖЕНИЕ НА СОБСТВЕНИЦИТЕ ЛЕДЕНИК"1-МЕЗДРА-ул."ХРИСТО БОТЕВ"#66-68</v>
          </cell>
          <cell r="C191" t="str">
            <v>МЖС 66-68</v>
          </cell>
          <cell r="D191" t="str">
            <v>обл.ВРАЦА</v>
          </cell>
          <cell r="E191" t="str">
            <v>общ.МЕЗДРА</v>
          </cell>
          <cell r="F191" t="str">
            <v>гр.МЕЗДРА</v>
          </cell>
          <cell r="G191" t="str">
            <v xml:space="preserve">ЕТ "АГОРА-ПЛС-ЛЮДМИЛА ТОДОРОВА-СТОЯНОВА" </v>
          </cell>
          <cell r="H191" t="str">
            <v>032АГО031</v>
          </cell>
          <cell r="I191">
            <v>42536</v>
          </cell>
          <cell r="J191" t="str">
            <v>1978</v>
          </cell>
          <cell r="K191">
            <v>3579.45</v>
          </cell>
          <cell r="L191">
            <v>3440</v>
          </cell>
          <cell r="M191">
            <v>288</v>
          </cell>
          <cell r="N191">
            <v>98</v>
          </cell>
          <cell r="O191">
            <v>478622</v>
          </cell>
          <cell r="P191">
            <v>990685</v>
          </cell>
          <cell r="Q191">
            <v>337500</v>
          </cell>
          <cell r="R191">
            <v>0</v>
          </cell>
          <cell r="S191" t="str">
            <v>F</v>
          </cell>
          <cell r="T191" t="str">
            <v>С</v>
          </cell>
          <cell r="U191" t="str">
            <v>Изолация на външна стена , Изолация на покрив, Мерки по осветление, Подмяна на дограма</v>
          </cell>
          <cell r="V191">
            <v>653195</v>
          </cell>
          <cell r="W191">
            <v>100.85</v>
          </cell>
          <cell r="X191">
            <v>49860</v>
          </cell>
          <cell r="Y191">
            <v>277054</v>
          </cell>
          <cell r="Z191">
            <v>5.5566000000000004</v>
          </cell>
          <cell r="AA191" t="str">
            <v>„НП за ЕЕ на МЖС"</v>
          </cell>
          <cell r="AB191">
            <v>65.930000000000007</v>
          </cell>
        </row>
        <row r="192">
          <cell r="A192">
            <v>176846930</v>
          </cell>
          <cell r="B192" t="str">
            <v>СДРУЖЕНИЕ НА СОБСТВЕНИЦИТЕ"ГЕНЕРАЛ ТОШЕВО-АЛЕКСАНДЪР ДИМИТРОВ 1</v>
          </cell>
          <cell r="C192" t="str">
            <v>МЖС - ГЕН. ТОШЕВО</v>
          </cell>
          <cell r="D192" t="str">
            <v>обл.ДОБРИЧ</v>
          </cell>
          <cell r="E192" t="str">
            <v>общ.ГЕНЕРАЛ ТОШЕВО</v>
          </cell>
          <cell r="F192" t="str">
            <v>гр.ГЕНЕРАЛ ТОШЕВО</v>
          </cell>
          <cell r="G192" t="str">
            <v>"БИЛДКОНТРОЛ" ЕООД</v>
          </cell>
          <cell r="H192" t="str">
            <v>033БКО140</v>
          </cell>
          <cell r="I192">
            <v>42236</v>
          </cell>
          <cell r="J192" t="str">
            <v>1981</v>
          </cell>
          <cell r="K192">
            <v>2980</v>
          </cell>
          <cell r="L192">
            <v>2832</v>
          </cell>
          <cell r="M192">
            <v>204</v>
          </cell>
          <cell r="N192">
            <v>82.8</v>
          </cell>
          <cell r="O192">
            <v>267151</v>
          </cell>
          <cell r="P192">
            <v>578219</v>
          </cell>
          <cell r="Q192">
            <v>234550</v>
          </cell>
          <cell r="R192">
            <v>0</v>
          </cell>
          <cell r="S192" t="str">
            <v>G</v>
          </cell>
          <cell r="T192" t="str">
            <v>С</v>
          </cell>
          <cell r="U192" t="str">
            <v>Изолация на външна стена , Изолация на под, Изолация на покрив, Мерки по осветление, Подмяна на дограма</v>
          </cell>
          <cell r="V192">
            <v>343671</v>
          </cell>
          <cell r="W192">
            <v>158.06</v>
          </cell>
          <cell r="X192">
            <v>37140</v>
          </cell>
          <cell r="Y192">
            <v>239971</v>
          </cell>
          <cell r="Z192">
            <v>6.4611999999999998</v>
          </cell>
          <cell r="AA192" t="str">
            <v>„НП за ЕЕ на МЖС"</v>
          </cell>
          <cell r="AB192">
            <v>59.43</v>
          </cell>
        </row>
        <row r="193">
          <cell r="A193">
            <v>176826930</v>
          </cell>
          <cell r="B193" t="str">
            <v>СДРУЖЕНИЕ НА СОБСТВЕНИЦИТЕ"ДРУЖБА-39-ДОБРИЧ 78</v>
          </cell>
          <cell r="C193" t="str">
            <v>МЖС</v>
          </cell>
          <cell r="D193" t="str">
            <v>обл.ДОБРИЧ</v>
          </cell>
          <cell r="E193" t="str">
            <v>общ.ДОБРИЧ-ГРАД</v>
          </cell>
          <cell r="F193" t="str">
            <v>гр.ДОБРИЧ</v>
          </cell>
          <cell r="G193" t="str">
            <v>"БИЛДКОНТРОЛ" ЕООД</v>
          </cell>
          <cell r="H193" t="str">
            <v>033БКО142</v>
          </cell>
          <cell r="I193">
            <v>42429</v>
          </cell>
          <cell r="J193" t="str">
            <v>1978</v>
          </cell>
          <cell r="K193">
            <v>7408</v>
          </cell>
          <cell r="L193">
            <v>7113</v>
          </cell>
          <cell r="M193">
            <v>174</v>
          </cell>
          <cell r="N193">
            <v>77.8</v>
          </cell>
          <cell r="O193">
            <v>746922</v>
          </cell>
          <cell r="P193">
            <v>1237868</v>
          </cell>
          <cell r="Q193">
            <v>553500</v>
          </cell>
          <cell r="R193">
            <v>0</v>
          </cell>
          <cell r="S193" t="str">
            <v>F</v>
          </cell>
          <cell r="T193" t="str">
            <v>С</v>
          </cell>
          <cell r="U193" t="str">
            <v>Изолация на външна стена , Изолация на под, Изолация на покрив, Мерки по осветление, Подмяна на дограма</v>
          </cell>
          <cell r="V193">
            <v>684362</v>
          </cell>
          <cell r="W193">
            <v>307.13</v>
          </cell>
          <cell r="X193">
            <v>75160</v>
          </cell>
          <cell r="Y193">
            <v>564536</v>
          </cell>
          <cell r="Z193">
            <v>7.5110999999999999</v>
          </cell>
          <cell r="AA193" t="str">
            <v>„НП за ЕЕ на МЖС"</v>
          </cell>
          <cell r="AB193">
            <v>55.28</v>
          </cell>
        </row>
        <row r="194">
          <cell r="A194">
            <v>176860886</v>
          </cell>
          <cell r="B194" t="str">
            <v>СДРУЖЕНИЕ НА СОБСТВЕНИЦИТЕ,УЛ.СТУДЕН КЛАДЕНЕЦ #37,БЛ.ЛЕДЕНО ЕЗЕРО</v>
          </cell>
          <cell r="C194" t="str">
            <v>МЖС</v>
          </cell>
          <cell r="D194" t="str">
            <v>обл.РУСЕ</v>
          </cell>
          <cell r="E194" t="str">
            <v>общ.РУСЕ</v>
          </cell>
          <cell r="F194" t="str">
            <v>гр.РУСЕ</v>
          </cell>
          <cell r="G194" t="str">
            <v>"БИЛДКОНТРОЛ" ЕООД</v>
          </cell>
          <cell r="H194" t="str">
            <v>033БКО143</v>
          </cell>
          <cell r="I194">
            <v>42415</v>
          </cell>
          <cell r="J194" t="str">
            <v>1975</v>
          </cell>
          <cell r="K194">
            <v>5216</v>
          </cell>
          <cell r="L194">
            <v>4886</v>
          </cell>
          <cell r="M194">
            <v>191</v>
          </cell>
          <cell r="N194">
            <v>86.37</v>
          </cell>
          <cell r="O194">
            <v>499519</v>
          </cell>
          <cell r="P194">
            <v>933982</v>
          </cell>
          <cell r="Q194">
            <v>422000</v>
          </cell>
          <cell r="R194">
            <v>0</v>
          </cell>
          <cell r="S194" t="str">
            <v>F</v>
          </cell>
          <cell r="T194" t="str">
            <v>С</v>
          </cell>
          <cell r="U194" t="str">
            <v>Изолация на външна стена , Изолация на под, Изолация на покрив, Мерки по осветление, Подмяна на дограма</v>
          </cell>
          <cell r="V194">
            <v>534019.83999999997</v>
          </cell>
          <cell r="W194">
            <v>133.96</v>
          </cell>
          <cell r="X194">
            <v>45220.800000000003</v>
          </cell>
          <cell r="Y194">
            <v>436440</v>
          </cell>
          <cell r="Z194">
            <v>9.6513000000000009</v>
          </cell>
          <cell r="AA194" t="str">
            <v>„НП за ЕЕ на МЖС"</v>
          </cell>
          <cell r="AB194">
            <v>57.17</v>
          </cell>
        </row>
        <row r="195">
          <cell r="A195">
            <v>176859147</v>
          </cell>
          <cell r="B195" t="str">
            <v>СДРУЖЕНИЕ НА СОБСТВЕНИЦИТЕ"БЛ.КРАЛИ МАРКО-ГР.РУСЕ,УЛ.ЗГОРИГРАД 70</v>
          </cell>
          <cell r="C195" t="str">
            <v>МЖС</v>
          </cell>
          <cell r="D195" t="str">
            <v>обл.РУСЕ</v>
          </cell>
          <cell r="E195" t="str">
            <v>общ.РУСЕ</v>
          </cell>
          <cell r="F195" t="str">
            <v>гр.РУСЕ</v>
          </cell>
          <cell r="G195" t="str">
            <v>"БИЛДКОНТРОЛ" ЕООД</v>
          </cell>
          <cell r="H195" t="str">
            <v>033БКО144</v>
          </cell>
          <cell r="I195">
            <v>42415</v>
          </cell>
          <cell r="J195" t="str">
            <v>1967</v>
          </cell>
          <cell r="K195">
            <v>13976</v>
          </cell>
          <cell r="L195">
            <v>13331</v>
          </cell>
          <cell r="M195">
            <v>153.6</v>
          </cell>
          <cell r="N195">
            <v>79.400000000000006</v>
          </cell>
          <cell r="O195">
            <v>1017278</v>
          </cell>
          <cell r="P195">
            <v>2048122</v>
          </cell>
          <cell r="Q195">
            <v>1058000</v>
          </cell>
          <cell r="R195">
            <v>0</v>
          </cell>
          <cell r="S195" t="str">
            <v>E</v>
          </cell>
          <cell r="T195" t="str">
            <v>С</v>
          </cell>
          <cell r="U195" t="str">
            <v>Изолация на външна стена , Изолация на под, Изолация на покрив, Мерки по осветление, Подмяна на дограма</v>
          </cell>
          <cell r="V195">
            <v>989946</v>
          </cell>
          <cell r="W195">
            <v>291.32</v>
          </cell>
          <cell r="X195">
            <v>85600</v>
          </cell>
          <cell r="Y195">
            <v>1126108</v>
          </cell>
          <cell r="Z195">
            <v>13.1554</v>
          </cell>
          <cell r="AA195" t="str">
            <v>„НП за ЕЕ на МЖС"</v>
          </cell>
          <cell r="AB195">
            <v>48.33</v>
          </cell>
        </row>
        <row r="196">
          <cell r="A196">
            <v>176860434</v>
          </cell>
          <cell r="B196" t="str">
            <v>СДРУЖЕНИЕ НА СОБСТВЕНИЦИТЕ,КВ.ЗДРАВЕЦ-ИЗТОК,УЛ.РАЙНА КНЯГИНЯ #2,БЛ.СИРМА ВОЙВОДА,ВХ.1</v>
          </cell>
          <cell r="C196" t="str">
            <v>МЖС</v>
          </cell>
          <cell r="D196" t="str">
            <v>обл.РУСЕ</v>
          </cell>
          <cell r="E196" t="str">
            <v>общ.РУСЕ</v>
          </cell>
          <cell r="F196" t="str">
            <v>гр.РУСЕ</v>
          </cell>
          <cell r="G196" t="str">
            <v>"БИЛДКОНТРОЛ" ЕООД</v>
          </cell>
          <cell r="H196" t="str">
            <v>033БКО145</v>
          </cell>
          <cell r="I196">
            <v>42436</v>
          </cell>
          <cell r="J196" t="str">
            <v>1972</v>
          </cell>
          <cell r="K196">
            <v>2664</v>
          </cell>
          <cell r="L196">
            <v>2653</v>
          </cell>
          <cell r="M196">
            <v>140.69999999999999</v>
          </cell>
          <cell r="N196">
            <v>80.69</v>
          </cell>
          <cell r="O196">
            <v>196660</v>
          </cell>
          <cell r="P196">
            <v>372542</v>
          </cell>
          <cell r="Q196">
            <v>214000</v>
          </cell>
          <cell r="R196">
            <v>0</v>
          </cell>
          <cell r="S196" t="str">
            <v>F</v>
          </cell>
          <cell r="T196" t="str">
            <v>С</v>
          </cell>
          <cell r="U196" t="str">
            <v>Изолация на външна стена , Изолация на под, Изолация на покрив, Мерки по осветление, Подмяна на дограма</v>
          </cell>
          <cell r="V196">
            <v>159186</v>
          </cell>
          <cell r="W196">
            <v>99.68</v>
          </cell>
          <cell r="X196">
            <v>21757</v>
          </cell>
          <cell r="Y196">
            <v>281629</v>
          </cell>
          <cell r="Z196">
            <v>12.9442</v>
          </cell>
          <cell r="AA196" t="str">
            <v>„НП за ЕЕ на МЖС"</v>
          </cell>
          <cell r="AB196">
            <v>42.72</v>
          </cell>
        </row>
        <row r="197">
          <cell r="A197">
            <v>176833637</v>
          </cell>
          <cell r="B197" t="str">
            <v>СДРУЖЕНИЕ НА СОБСТВЕНИЦИТЕ "Възраждане 40",гр.Варна, община Варна, район Младост, ж.к.Възраждане, бл</v>
          </cell>
          <cell r="C197" t="str">
            <v>МЖС-ВАРНА, "ВЪЗРАЖДАНЕ" БЛ. 40</v>
          </cell>
          <cell r="D197" t="str">
            <v>обл.ВАРНА</v>
          </cell>
          <cell r="E197" t="str">
            <v>общ.ВАРНА</v>
          </cell>
          <cell r="F197" t="str">
            <v>гр.ВАРНА</v>
          </cell>
          <cell r="G197" t="str">
            <v>"БИЛДКОНТРОЛ" ЕООД</v>
          </cell>
          <cell r="H197" t="str">
            <v>033БКО146</v>
          </cell>
          <cell r="I197">
            <v>42441</v>
          </cell>
          <cell r="J197" t="str">
            <v>1981-1983</v>
          </cell>
          <cell r="K197">
            <v>4448.8</v>
          </cell>
          <cell r="L197">
            <v>4473.7700000000004</v>
          </cell>
          <cell r="M197">
            <v>169.9</v>
          </cell>
          <cell r="N197">
            <v>74.400000000000006</v>
          </cell>
          <cell r="O197">
            <v>440330</v>
          </cell>
          <cell r="P197">
            <v>759917</v>
          </cell>
          <cell r="Q197">
            <v>332658</v>
          </cell>
          <cell r="R197">
            <v>0</v>
          </cell>
          <cell r="S197" t="str">
            <v>G</v>
          </cell>
          <cell r="T197" t="str">
            <v>С</v>
          </cell>
          <cell r="U197" t="str">
            <v>Изолация на външна стена , Изолация на под, Изолация на покрив, Мерки по осветление, Подмяна на дограма</v>
          </cell>
          <cell r="V197">
            <v>427260</v>
          </cell>
          <cell r="W197">
            <v>298.54000000000002</v>
          </cell>
          <cell r="X197">
            <v>54780</v>
          </cell>
          <cell r="Y197">
            <v>457455</v>
          </cell>
          <cell r="Z197">
            <v>8.3506999999999998</v>
          </cell>
          <cell r="AA197" t="str">
            <v>„НП за ЕЕ на МЖС"</v>
          </cell>
          <cell r="AB197">
            <v>56.22</v>
          </cell>
        </row>
        <row r="198">
          <cell r="A198">
            <v>176822024</v>
          </cell>
          <cell r="B198" t="str">
            <v>СДРУЖЕНИЕ НА СОБСТВЕНИЦИТЕ ''МУР 17, Аспарухово, гр. Варна</v>
          </cell>
          <cell r="C198" t="str">
            <v>МЖС-ВАРНА, "МУР" 17</v>
          </cell>
          <cell r="D198" t="str">
            <v>обл.ВАРНА</v>
          </cell>
          <cell r="E198" t="str">
            <v>общ.ВАРНА</v>
          </cell>
          <cell r="F198" t="str">
            <v>гр.ВАРНА</v>
          </cell>
          <cell r="G198" t="str">
            <v>"БИЛДКОНТРОЛ" ЕООД</v>
          </cell>
          <cell r="H198" t="str">
            <v>033БКО147</v>
          </cell>
          <cell r="I198">
            <v>42441</v>
          </cell>
          <cell r="J198" t="str">
            <v>1985</v>
          </cell>
          <cell r="K198">
            <v>3802.8</v>
          </cell>
          <cell r="L198">
            <v>3261.33</v>
          </cell>
          <cell r="M198">
            <v>193.7</v>
          </cell>
          <cell r="N198">
            <v>66.7</v>
          </cell>
          <cell r="O198">
            <v>220245</v>
          </cell>
          <cell r="P198">
            <v>631623</v>
          </cell>
          <cell r="Q198">
            <v>217457</v>
          </cell>
          <cell r="R198">
            <v>0</v>
          </cell>
          <cell r="S198" t="str">
            <v>G</v>
          </cell>
          <cell r="T198" t="str">
            <v>С</v>
          </cell>
          <cell r="U198" t="str">
            <v>Изолация на външна стена , Изолация на под, Изолация на покрив, Мерки по осветление, Подмяна на дограма</v>
          </cell>
          <cell r="V198">
            <v>414166</v>
          </cell>
          <cell r="W198">
            <v>287.89</v>
          </cell>
          <cell r="X198">
            <v>57950</v>
          </cell>
          <cell r="Y198">
            <v>370444</v>
          </cell>
          <cell r="Z198">
            <v>6.3924000000000003</v>
          </cell>
          <cell r="AA198" t="str">
            <v>„НП за ЕЕ на МЖС"</v>
          </cell>
          <cell r="AB198">
            <v>65.569999999999993</v>
          </cell>
        </row>
        <row r="199">
          <cell r="A199">
            <v>176824687</v>
          </cell>
          <cell r="B199" t="str">
            <v>СДРУЖЕНИЕ НА СОБСТВЕНИЦИТЕ "ГР.ВАРНА, РАЙОН ВЛ.ВАРНЕНЧИК, Ж.К.ВЛ.ВАРНЕНЧИК, БЛ.27"</v>
          </cell>
          <cell r="C199" t="str">
            <v>МЖС-ВАРНА, "ВЛ. ВАРНЕНЧИК" БЛ. 27</v>
          </cell>
          <cell r="D199" t="str">
            <v>обл.ВАРНА</v>
          </cell>
          <cell r="E199" t="str">
            <v>общ.ВАРНА</v>
          </cell>
          <cell r="F199" t="str">
            <v>гр.ВАРНА</v>
          </cell>
          <cell r="G199" t="str">
            <v>"БИЛДКОНТРОЛ" ЕООД</v>
          </cell>
          <cell r="H199" t="str">
            <v>033БКО148</v>
          </cell>
          <cell r="I199">
            <v>42441</v>
          </cell>
          <cell r="J199" t="str">
            <v>1980</v>
          </cell>
          <cell r="K199">
            <v>5960.2</v>
          </cell>
          <cell r="L199">
            <v>4883.41</v>
          </cell>
          <cell r="M199">
            <v>204.4</v>
          </cell>
          <cell r="N199">
            <v>68.3</v>
          </cell>
          <cell r="O199">
            <v>335656</v>
          </cell>
          <cell r="P199">
            <v>998082</v>
          </cell>
          <cell r="Q199">
            <v>333440</v>
          </cell>
          <cell r="R199">
            <v>0</v>
          </cell>
          <cell r="S199" t="str">
            <v>F</v>
          </cell>
          <cell r="T199" t="str">
            <v>С</v>
          </cell>
          <cell r="U199" t="str">
            <v>Изолация на външна стена , Изолация на под, Изолация на покрив, Мерки по осветление, Подмяна на дограма</v>
          </cell>
          <cell r="V199">
            <v>664640</v>
          </cell>
          <cell r="W199">
            <v>484.29</v>
          </cell>
          <cell r="X199">
            <v>95150</v>
          </cell>
          <cell r="Y199">
            <v>505921</v>
          </cell>
          <cell r="Z199">
            <v>5.3170000000000002</v>
          </cell>
          <cell r="AA199" t="str">
            <v>„НП за ЕЕ на МЖС"</v>
          </cell>
          <cell r="AB199">
            <v>66.59</v>
          </cell>
        </row>
        <row r="200">
          <cell r="A200">
            <v>176862990</v>
          </cell>
          <cell r="B200" t="str">
            <v>СДРУЖЕНИЕ НА СОБСТВЕНИЦИТЕ "гр.Варна,община Варна,район Владислав Варненчик,ж.к."Владислав Варненчик</v>
          </cell>
          <cell r="C200" t="str">
            <v>МЖС-ВАРНА, "ВЛ. ВАРНЕНЧИК" БЛ. 307</v>
          </cell>
          <cell r="D200" t="str">
            <v>обл.ВАРНА</v>
          </cell>
          <cell r="E200" t="str">
            <v>общ.ВАРНА</v>
          </cell>
          <cell r="F200" t="str">
            <v>гр.ВАРНА</v>
          </cell>
          <cell r="G200" t="str">
            <v>"БИЛДКОНТРОЛ" ЕООД</v>
          </cell>
          <cell r="H200" t="str">
            <v>033БКО149</v>
          </cell>
          <cell r="I200">
            <v>42441</v>
          </cell>
          <cell r="J200" t="str">
            <v>1980</v>
          </cell>
          <cell r="K200">
            <v>4575</v>
          </cell>
          <cell r="L200">
            <v>4199</v>
          </cell>
          <cell r="M200">
            <v>139.4</v>
          </cell>
          <cell r="N200">
            <v>71.8</v>
          </cell>
          <cell r="O200">
            <v>351423</v>
          </cell>
          <cell r="P200">
            <v>585156</v>
          </cell>
          <cell r="Q200">
            <v>301602</v>
          </cell>
          <cell r="R200">
            <v>0</v>
          </cell>
          <cell r="S200" t="str">
            <v>E</v>
          </cell>
          <cell r="T200" t="str">
            <v>С</v>
          </cell>
          <cell r="U200" t="str">
            <v>Изолация на външна стена , Изолация на под, Изолация на покрив, Мерки по осветление, Подмяна на дограма</v>
          </cell>
          <cell r="V200">
            <v>283556</v>
          </cell>
          <cell r="W200">
            <v>138.37</v>
          </cell>
          <cell r="X200">
            <v>32800</v>
          </cell>
          <cell r="Y200">
            <v>386051.73499999999</v>
          </cell>
          <cell r="Z200">
            <v>11.7698</v>
          </cell>
          <cell r="AA200" t="str">
            <v>„НП за ЕЕ на МЖС"</v>
          </cell>
          <cell r="AB200">
            <v>48.45</v>
          </cell>
        </row>
        <row r="201">
          <cell r="A201">
            <v>176829499</v>
          </cell>
          <cell r="B201" t="str">
            <v xml:space="preserve">СДРУЖЕНИЕ НА СОБСТВЕНИЦИТЕ ''ЗОРА'' гр. Варна, община Варна, район Младост, ж.к. Възраждане, бл.59, </v>
          </cell>
          <cell r="C201" t="str">
            <v>МЖС-ВАРНА, "ВЪЗРАЖДАНЕ" БЛ. 59</v>
          </cell>
          <cell r="D201" t="str">
            <v>обл.ВАРНА</v>
          </cell>
          <cell r="E201" t="str">
            <v>общ.ВАРНА</v>
          </cell>
          <cell r="F201" t="str">
            <v>гр.ВАРНА</v>
          </cell>
          <cell r="G201" t="str">
            <v>"БИЛДКОНТРОЛ" ЕООД</v>
          </cell>
          <cell r="H201" t="str">
            <v>033БКО150</v>
          </cell>
          <cell r="I201">
            <v>42441</v>
          </cell>
          <cell r="J201" t="str">
            <v>1978</v>
          </cell>
          <cell r="K201">
            <v>5464.11</v>
          </cell>
          <cell r="L201">
            <v>5277.97</v>
          </cell>
          <cell r="M201">
            <v>171.4</v>
          </cell>
          <cell r="N201">
            <v>68.900000000000006</v>
          </cell>
          <cell r="O201">
            <v>291000</v>
          </cell>
          <cell r="P201">
            <v>904745</v>
          </cell>
          <cell r="Q201">
            <v>363535</v>
          </cell>
          <cell r="R201">
            <v>0</v>
          </cell>
          <cell r="S201" t="str">
            <v>G</v>
          </cell>
          <cell r="T201" t="str">
            <v>С</v>
          </cell>
          <cell r="U201" t="str">
            <v>Изолация на външна стена , Изолация на под, Изолация на покрив, Мерки по осветление, Подмяна на дограма</v>
          </cell>
          <cell r="V201">
            <v>541209</v>
          </cell>
          <cell r="W201">
            <v>322.79000000000002</v>
          </cell>
          <cell r="X201">
            <v>68899</v>
          </cell>
          <cell r="Y201">
            <v>494090</v>
          </cell>
          <cell r="Z201">
            <v>7.1711999999999998</v>
          </cell>
          <cell r="AA201" t="str">
            <v>„НП за ЕЕ на МЖС"</v>
          </cell>
          <cell r="AB201">
            <v>59.81</v>
          </cell>
        </row>
        <row r="202">
          <cell r="A202">
            <v>176822476</v>
          </cell>
          <cell r="B202" t="str">
            <v>СДРУЖЕНИЕ НА СОБСТВЕНИЦИТЕ ''ЗДРАВЕ, гр.Варна, община Варна, район Младост, ж.к.Младост, бл.146, вх.</v>
          </cell>
          <cell r="C202" t="str">
            <v>МЖС-ВАРНА, "МЛАДОСТ" БЛ. 146</v>
          </cell>
          <cell r="D202" t="str">
            <v>обл.ВАРНА</v>
          </cell>
          <cell r="E202" t="str">
            <v>общ.ВАРНА</v>
          </cell>
          <cell r="F202" t="str">
            <v>гр.ВАРНА</v>
          </cell>
          <cell r="G202" t="str">
            <v>"БИЛДКОНТРОЛ" ЕООД</v>
          </cell>
          <cell r="H202" t="str">
            <v>033БКО152</v>
          </cell>
          <cell r="I202">
            <v>42441</v>
          </cell>
          <cell r="J202" t="str">
            <v>1981-1983</v>
          </cell>
          <cell r="K202">
            <v>3471</v>
          </cell>
          <cell r="L202">
            <v>3543.42</v>
          </cell>
          <cell r="M202">
            <v>213.2</v>
          </cell>
          <cell r="N202">
            <v>100.6</v>
          </cell>
          <cell r="O202">
            <v>433826</v>
          </cell>
          <cell r="P202">
            <v>755498</v>
          </cell>
          <cell r="Q202">
            <v>356432</v>
          </cell>
          <cell r="R202">
            <v>294953</v>
          </cell>
          <cell r="S202" t="str">
            <v>E</v>
          </cell>
          <cell r="T202" t="str">
            <v>С</v>
          </cell>
          <cell r="U202" t="str">
            <v>Изолация на външна стена , Изолация на под, Изолация на покрив, Мерки по осветление, Подмяна на дограма</v>
          </cell>
          <cell r="V202">
            <v>374819</v>
          </cell>
          <cell r="W202">
            <v>129.94</v>
          </cell>
          <cell r="X202">
            <v>29264</v>
          </cell>
          <cell r="Y202">
            <v>302183</v>
          </cell>
          <cell r="Z202">
            <v>10.3261</v>
          </cell>
          <cell r="AA202" t="str">
            <v>„НП за ЕЕ на МЖС"</v>
          </cell>
          <cell r="AB202">
            <v>49.61</v>
          </cell>
        </row>
        <row r="203">
          <cell r="A203">
            <v>176832513</v>
          </cell>
          <cell r="B203" t="str">
            <v>СДРУЖЕНИЕ НА СОБСТВЕНИЦИТЕ "ТАЙФУН-СВОБОДА 18-1-2", гр. Варна, община Варна, район Младост, ул.Свобо</v>
          </cell>
          <cell r="C203" t="str">
            <v>МЖС-ВАРНА, "МЛАДОСТ" 18</v>
          </cell>
          <cell r="D203" t="str">
            <v>обл.ВАРНА</v>
          </cell>
          <cell r="E203" t="str">
            <v>общ.ВАРНА</v>
          </cell>
          <cell r="F203" t="str">
            <v>гр.ВАРНА</v>
          </cell>
          <cell r="G203" t="str">
            <v>"БИЛДКОНТРОЛ" ЕООД</v>
          </cell>
          <cell r="H203" t="str">
            <v>033БКО153</v>
          </cell>
          <cell r="I203">
            <v>42441</v>
          </cell>
          <cell r="J203" t="str">
            <v>1978</v>
          </cell>
          <cell r="K203">
            <v>5120.1000000000004</v>
          </cell>
          <cell r="L203">
            <v>4472</v>
          </cell>
          <cell r="M203">
            <v>184.5</v>
          </cell>
          <cell r="N203">
            <v>77.400000000000006</v>
          </cell>
          <cell r="O203">
            <v>305321</v>
          </cell>
          <cell r="P203">
            <v>824925</v>
          </cell>
          <cell r="Q203">
            <v>346100</v>
          </cell>
          <cell r="R203">
            <v>0</v>
          </cell>
          <cell r="S203" t="str">
            <v>F</v>
          </cell>
          <cell r="T203" t="str">
            <v>С</v>
          </cell>
          <cell r="U203" t="str">
            <v>Изолация на външна стена , Изолация на под, Изолация на покрив, Мерки по осветление, Подмяна на дограма</v>
          </cell>
          <cell r="V203">
            <v>478842</v>
          </cell>
          <cell r="W203">
            <v>204.47</v>
          </cell>
          <cell r="X203">
            <v>43136.5</v>
          </cell>
          <cell r="Y203">
            <v>353439</v>
          </cell>
          <cell r="Z203">
            <v>8.1935000000000002</v>
          </cell>
          <cell r="AA203" t="str">
            <v>„НП за ЕЕ на МЖС"</v>
          </cell>
          <cell r="AB203">
            <v>58.04</v>
          </cell>
        </row>
        <row r="204">
          <cell r="A204">
            <v>176828116</v>
          </cell>
          <cell r="B204" t="str">
            <v>СДРУЖЕНИЕ НА СОБСТВЕНИЦИТЕ "ГР.ВАРНА, КВ.АСПАРУХОВО,УЛ. БАЛКАПАН 2 И 4"</v>
          </cell>
          <cell r="C204" t="str">
            <v>МЖС-ВАРНА, "АПАРУХОВО" 2 И 4</v>
          </cell>
          <cell r="D204" t="str">
            <v>обл.ВАРНА</v>
          </cell>
          <cell r="E204" t="str">
            <v>общ.ВАРНА</v>
          </cell>
          <cell r="F204" t="str">
            <v>гр.ВАРНА</v>
          </cell>
          <cell r="G204" t="str">
            <v>"БИЛДКОНТРОЛ" ЕООД</v>
          </cell>
          <cell r="H204" t="str">
            <v>033БКО154</v>
          </cell>
          <cell r="I204">
            <v>42441</v>
          </cell>
          <cell r="J204" t="str">
            <v>1991</v>
          </cell>
          <cell r="K204">
            <v>6393.4</v>
          </cell>
          <cell r="L204">
            <v>5829.48</v>
          </cell>
          <cell r="M204">
            <v>116</v>
          </cell>
          <cell r="N204">
            <v>69.2</v>
          </cell>
          <cell r="O204">
            <v>434298</v>
          </cell>
          <cell r="P204">
            <v>676189</v>
          </cell>
          <cell r="Q204">
            <v>403280</v>
          </cell>
          <cell r="R204">
            <v>0</v>
          </cell>
          <cell r="S204" t="str">
            <v>E</v>
          </cell>
          <cell r="T204" t="str">
            <v>С</v>
          </cell>
          <cell r="U204" t="str">
            <v>Изолация на външна стена , Изолация на под, Изолация на покрив, Мерки по осветление, Подмяна на дограма</v>
          </cell>
          <cell r="V204">
            <v>272906</v>
          </cell>
          <cell r="W204">
            <v>189.75</v>
          </cell>
          <cell r="X204">
            <v>35206.949999999997</v>
          </cell>
          <cell r="Y204">
            <v>424625</v>
          </cell>
          <cell r="Z204">
            <v>12.0608</v>
          </cell>
          <cell r="AA204" t="str">
            <v>„НП за ЕЕ на МЖС"</v>
          </cell>
          <cell r="AB204">
            <v>40.35</v>
          </cell>
        </row>
        <row r="205">
          <cell r="A205">
            <v>176827886</v>
          </cell>
          <cell r="B205" t="str">
            <v>СДРУЖЕНИЕ НА СОБСТВЕНИЦИТЕ"ДОБРИЧ-РУСИЯ-49"</v>
          </cell>
          <cell r="C205" t="str">
            <v>МЖС</v>
          </cell>
          <cell r="D205" t="str">
            <v>обл.ДОБРИЧ</v>
          </cell>
          <cell r="E205" t="str">
            <v>общ.ДОБРИЧ-ГРАД</v>
          </cell>
          <cell r="F205" t="str">
            <v>гр.ДОБРИЧ</v>
          </cell>
          <cell r="G205" t="str">
            <v>"БИЛДКОНТРОЛ" ЕООД</v>
          </cell>
          <cell r="H205" t="str">
            <v>033БКО160</v>
          </cell>
          <cell r="I205">
            <v>42468</v>
          </cell>
          <cell r="J205" t="str">
            <v>1977</v>
          </cell>
          <cell r="K205">
            <v>9282</v>
          </cell>
          <cell r="L205">
            <v>7919.5</v>
          </cell>
          <cell r="M205">
            <v>220.63</v>
          </cell>
          <cell r="N205">
            <v>70.599999999999994</v>
          </cell>
          <cell r="O205">
            <v>697982</v>
          </cell>
          <cell r="P205">
            <v>1747265</v>
          </cell>
          <cell r="Q205">
            <v>558920</v>
          </cell>
          <cell r="R205">
            <v>0</v>
          </cell>
          <cell r="S205" t="str">
            <v>G</v>
          </cell>
          <cell r="T205" t="str">
            <v>С</v>
          </cell>
          <cell r="U205" t="str">
            <v>Изолация на външна стена , Изолация на под, Изолация на покрив, Мерки по осветление, Подмяна на дограма</v>
          </cell>
          <cell r="V205">
            <v>1176066</v>
          </cell>
          <cell r="W205">
            <v>737.4</v>
          </cell>
          <cell r="X205">
            <v>152580</v>
          </cell>
          <cell r="Y205">
            <v>907904</v>
          </cell>
          <cell r="Z205">
            <v>5.9503000000000004</v>
          </cell>
          <cell r="AA205" t="str">
            <v>„НП за ЕЕ на МЖС"</v>
          </cell>
          <cell r="AB205">
            <v>67.3</v>
          </cell>
        </row>
        <row r="206">
          <cell r="A206">
            <v>176868370</v>
          </cell>
          <cell r="B206" t="str">
            <v>СДРУЖЕНИЕ НА СОБСТВЕНИЦИТЕ" ГЕНЕРАЛ ВЛАДИМИР ВАЗОВ # 10 - ПЛЕВЕН</v>
          </cell>
          <cell r="C206" t="str">
            <v>МЖС</v>
          </cell>
          <cell r="D206" t="str">
            <v>обл.ПЛЕВЕН</v>
          </cell>
          <cell r="E206" t="str">
            <v>общ.ПЛЕВЕН</v>
          </cell>
          <cell r="F206" t="str">
            <v>гр.ПЛЕВЕН</v>
          </cell>
          <cell r="G206" t="str">
            <v>"БИЛДКОНТРОЛ" ЕООД</v>
          </cell>
          <cell r="H206" t="str">
            <v>033БКО161</v>
          </cell>
          <cell r="I206">
            <v>42493</v>
          </cell>
          <cell r="J206" t="str">
            <v>1986</v>
          </cell>
          <cell r="K206">
            <v>4419</v>
          </cell>
          <cell r="L206">
            <v>4066</v>
          </cell>
          <cell r="M206">
            <v>209.62</v>
          </cell>
          <cell r="N206">
            <v>75.13</v>
          </cell>
          <cell r="O206">
            <v>228046</v>
          </cell>
          <cell r="P206">
            <v>852304</v>
          </cell>
          <cell r="Q206">
            <v>305470</v>
          </cell>
          <cell r="R206">
            <v>0</v>
          </cell>
          <cell r="S206" t="str">
            <v>G</v>
          </cell>
          <cell r="T206" t="str">
            <v>С</v>
          </cell>
          <cell r="U206" t="str">
            <v>Изолация на външна стена , Изолация на под, Изолация на покрив, Мерки по осветление, Подмяна на дограма</v>
          </cell>
          <cell r="V206">
            <v>546830</v>
          </cell>
          <cell r="W206">
            <v>328.44</v>
          </cell>
          <cell r="X206">
            <v>72086</v>
          </cell>
          <cell r="Y206">
            <v>509096</v>
          </cell>
          <cell r="Z206">
            <v>7.0622999999999996</v>
          </cell>
          <cell r="AA206" t="str">
            <v>„НП за ЕЕ на МЖС"</v>
          </cell>
          <cell r="AB206">
            <v>64.150000000000006</v>
          </cell>
        </row>
        <row r="207">
          <cell r="A207">
            <v>176835744</v>
          </cell>
          <cell r="B207" t="str">
            <v>СДРУЖЕНИЕ НА СОБСТВЕНИЦИТЕ"НАРОДНА ДУМА 1 ДОБРИЧ - МАРИН ДРИНОВ 1-Б</v>
          </cell>
          <cell r="C207" t="str">
            <v>МЖС</v>
          </cell>
          <cell r="D207" t="str">
            <v>обл.ДОБРИЧ</v>
          </cell>
          <cell r="E207" t="str">
            <v>общ.ДОБРИЧ-ГРАД</v>
          </cell>
          <cell r="F207" t="str">
            <v>гр.ДОБРИЧ</v>
          </cell>
          <cell r="G207" t="str">
            <v>"БИЛДКОНТРОЛ" ЕООД</v>
          </cell>
          <cell r="H207" t="str">
            <v>033БКО168</v>
          </cell>
          <cell r="I207">
            <v>42569</v>
          </cell>
          <cell r="J207" t="str">
            <v>1987</v>
          </cell>
          <cell r="K207">
            <v>1581</v>
          </cell>
          <cell r="L207">
            <v>1544</v>
          </cell>
          <cell r="M207">
            <v>239.89</v>
          </cell>
          <cell r="N207">
            <v>82.2</v>
          </cell>
          <cell r="O207">
            <v>142210</v>
          </cell>
          <cell r="P207">
            <v>370329</v>
          </cell>
          <cell r="Q207">
            <v>126900</v>
          </cell>
          <cell r="R207">
            <v>0</v>
          </cell>
          <cell r="S207" t="str">
            <v>G</v>
          </cell>
          <cell r="T207" t="str">
            <v>С</v>
          </cell>
          <cell r="U207" t="str">
            <v>Изолация на външна стена , Изолация на под, Изолация на покрив, Мерки по осветление, Подмяна на дограма</v>
          </cell>
          <cell r="V207">
            <v>243394</v>
          </cell>
          <cell r="W207">
            <v>148.65</v>
          </cell>
          <cell r="X207">
            <v>30490</v>
          </cell>
          <cell r="Y207">
            <v>226159</v>
          </cell>
          <cell r="Z207">
            <v>7.4173999999999998</v>
          </cell>
          <cell r="AA207" t="str">
            <v>„НП за ЕЕ на МЖС"</v>
          </cell>
          <cell r="AB207">
            <v>65.72</v>
          </cell>
        </row>
        <row r="208">
          <cell r="A208">
            <v>176836344</v>
          </cell>
          <cell r="B208" t="str">
            <v>СДРУЖЕНИЕ НА СОБСТВЕНИЦИТЕ"ДРУЖБА 2 БЛ.15-ДОБРИЧ"</v>
          </cell>
          <cell r="C208" t="str">
            <v>МЖС-ДОБРИЧ, "ДРУЖБА", БЛ. 15</v>
          </cell>
          <cell r="D208" t="str">
            <v>обл.ДОБРИЧ</v>
          </cell>
          <cell r="E208" t="str">
            <v>общ.ДОБРИЧ-ГРАД</v>
          </cell>
          <cell r="F208" t="str">
            <v>гр.ДОБРИЧ</v>
          </cell>
          <cell r="G208" t="str">
            <v>"БИЛДКОНТРОЛ" ЕООД</v>
          </cell>
          <cell r="H208" t="str">
            <v>033БКО172</v>
          </cell>
          <cell r="I208">
            <v>42639</v>
          </cell>
          <cell r="J208" t="str">
            <v>1976</v>
          </cell>
          <cell r="K208">
            <v>9990</v>
          </cell>
          <cell r="L208">
            <v>9742.01</v>
          </cell>
          <cell r="M208">
            <v>207.4</v>
          </cell>
          <cell r="N208">
            <v>80.900000000000006</v>
          </cell>
          <cell r="O208">
            <v>962819</v>
          </cell>
          <cell r="P208">
            <v>2020085</v>
          </cell>
          <cell r="Q208">
            <v>787979</v>
          </cell>
          <cell r="R208">
            <v>0</v>
          </cell>
          <cell r="S208" t="str">
            <v>G</v>
          </cell>
          <cell r="T208" t="str">
            <v>С</v>
          </cell>
          <cell r="U208" t="str">
            <v>Изолация на външна стена , Изолация на под, Изолация на покрив, Мерки по осветление, Подмяна на дограма</v>
          </cell>
          <cell r="V208">
            <v>1232107</v>
          </cell>
          <cell r="W208">
            <v>716.53</v>
          </cell>
          <cell r="X208">
            <v>152680</v>
          </cell>
          <cell r="Y208">
            <v>1147909</v>
          </cell>
          <cell r="Z208">
            <v>7.5183</v>
          </cell>
          <cell r="AA208" t="str">
            <v>„НП за ЕЕ на МЖС"</v>
          </cell>
          <cell r="AB208">
            <v>60.99</v>
          </cell>
        </row>
        <row r="209">
          <cell r="A209">
            <v>176851734</v>
          </cell>
          <cell r="B209" t="str">
            <v>СДРУЖЕНИЕ НА СОБСТВЕНИЦИТЕ ЧАВДАР 6-УЛ.КУБАДИН 1 ДОБРИЧ</v>
          </cell>
          <cell r="C209" t="str">
            <v>МЖС ЧАВДАР УЛ КУБАДИН 1 ДОБРИЧ</v>
          </cell>
          <cell r="D209" t="str">
            <v>обл.ДОБРИЧ</v>
          </cell>
          <cell r="E209" t="str">
            <v>общ.ДОБРИЧ-ГРАД</v>
          </cell>
          <cell r="F209" t="str">
            <v>гр.ДОБРИЧ</v>
          </cell>
          <cell r="G209" t="str">
            <v>"БИЛДКОНТРОЛ" ЕООД</v>
          </cell>
          <cell r="H209" t="str">
            <v>033БКО173</v>
          </cell>
          <cell r="I209">
            <v>42681</v>
          </cell>
          <cell r="J209" t="str">
            <v>1972</v>
          </cell>
          <cell r="K209">
            <v>5048.72</v>
          </cell>
          <cell r="L209">
            <v>5045.9399999999996</v>
          </cell>
          <cell r="M209">
            <v>192.8</v>
          </cell>
          <cell r="N209">
            <v>67.599999999999994</v>
          </cell>
          <cell r="O209">
            <v>346360</v>
          </cell>
          <cell r="P209">
            <v>972808</v>
          </cell>
          <cell r="Q209">
            <v>341299</v>
          </cell>
          <cell r="R209">
            <v>0</v>
          </cell>
          <cell r="S209" t="str">
            <v>G</v>
          </cell>
          <cell r="T209" t="str">
            <v>С</v>
          </cell>
          <cell r="U209" t="str">
            <v>Изолация на външна стена , Изолация на под, Изолация на покрив, Мерки по осветление, Подмяна на дограма</v>
          </cell>
          <cell r="V209">
            <v>631512</v>
          </cell>
          <cell r="W209">
            <v>425.2</v>
          </cell>
          <cell r="X209">
            <v>85670</v>
          </cell>
          <cell r="Y209">
            <v>606978</v>
          </cell>
          <cell r="Z209">
            <v>7.085</v>
          </cell>
          <cell r="AA209" t="str">
            <v>„НП за ЕЕ на МЖС"</v>
          </cell>
          <cell r="AB209">
            <v>64.91</v>
          </cell>
        </row>
        <row r="210">
          <cell r="A210">
            <v>176841836</v>
          </cell>
          <cell r="B210" t="str">
            <v>СДРУЖЕНИЕ НА СОБСТВЕНИЦИТЕ "Нов дом-Брацигово", ул. Слави Дишлянов #25</v>
          </cell>
          <cell r="C210" t="str">
            <v>МЖС</v>
          </cell>
          <cell r="D210" t="str">
            <v>обл.ПАЗАРДЖИК</v>
          </cell>
          <cell r="E210" t="str">
            <v>общ.БРАЦИГОВО</v>
          </cell>
          <cell r="F210" t="str">
            <v>гр.БРАЦИГОВО</v>
          </cell>
          <cell r="G210" t="str">
            <v>"ПЛОВДИВИНВЕСТ" АД</v>
          </cell>
          <cell r="H210" t="str">
            <v>039ПИВ043</v>
          </cell>
          <cell r="I210">
            <v>42205</v>
          </cell>
          <cell r="J210" t="str">
            <v>1980</v>
          </cell>
          <cell r="K210">
            <v>3523</v>
          </cell>
          <cell r="L210">
            <v>2878</v>
          </cell>
          <cell r="M210">
            <v>206</v>
          </cell>
          <cell r="N210">
            <v>63</v>
          </cell>
          <cell r="O210">
            <v>292484</v>
          </cell>
          <cell r="P210">
            <v>593409</v>
          </cell>
          <cell r="Q210">
            <v>180250</v>
          </cell>
          <cell r="R210">
            <v>0</v>
          </cell>
          <cell r="S210" t="str">
            <v>E</v>
          </cell>
          <cell r="T210" t="str">
            <v>B</v>
          </cell>
          <cell r="U210" t="str">
            <v>Изолация на външна стена , Изолация на под, Изолация на покрив, Подмяна на дограма</v>
          </cell>
          <cell r="V210">
            <v>344984</v>
          </cell>
          <cell r="W210">
            <v>84.45</v>
          </cell>
          <cell r="X210">
            <v>25470</v>
          </cell>
          <cell r="Y210">
            <v>346919</v>
          </cell>
          <cell r="Z210">
            <v>13.6206</v>
          </cell>
          <cell r="AA210" t="str">
            <v>„НП за ЕЕ на МЖС"</v>
          </cell>
          <cell r="AB210">
            <v>58.13</v>
          </cell>
        </row>
        <row r="211">
          <cell r="A211">
            <v>176853607</v>
          </cell>
          <cell r="B211" t="str">
            <v>СДРУЖЕНИЕ НА САБСТВЕНИЦИТЕ "НАДЕЖДА" гр. БРАЦИГОВО, ул. АНГЕЛ ПОПОВ # 1</v>
          </cell>
          <cell r="C211" t="str">
            <v>МЖС</v>
          </cell>
          <cell r="D211" t="str">
            <v>обл.ПАЗАРДЖИК</v>
          </cell>
          <cell r="E211" t="str">
            <v>общ.БРАЦИГОВО</v>
          </cell>
          <cell r="F211" t="str">
            <v>гр.БРАЦИГОВО</v>
          </cell>
          <cell r="G211" t="str">
            <v>"ПЛОВДИВИНВЕСТ" АД</v>
          </cell>
          <cell r="H211" t="str">
            <v>039ПИВ044</v>
          </cell>
          <cell r="I211">
            <v>42205</v>
          </cell>
          <cell r="J211" t="str">
            <v>1982</v>
          </cell>
          <cell r="K211">
            <v>4320</v>
          </cell>
          <cell r="L211">
            <v>3287</v>
          </cell>
          <cell r="M211">
            <v>138</v>
          </cell>
          <cell r="N211">
            <v>53.5</v>
          </cell>
          <cell r="O211">
            <v>247230</v>
          </cell>
          <cell r="P211">
            <v>453540</v>
          </cell>
          <cell r="Q211">
            <v>176000</v>
          </cell>
          <cell r="R211">
            <v>0</v>
          </cell>
          <cell r="S211" t="str">
            <v>С</v>
          </cell>
          <cell r="T211" t="str">
            <v>B</v>
          </cell>
          <cell r="U211" t="str">
            <v>Изолация на външна стена , Изолация на под, Изолация на покрив, Подмяна на дограма</v>
          </cell>
          <cell r="V211">
            <v>232037</v>
          </cell>
          <cell r="W211">
            <v>69.430000000000007</v>
          </cell>
          <cell r="X211">
            <v>22018</v>
          </cell>
          <cell r="Y211">
            <v>430771</v>
          </cell>
          <cell r="Z211">
            <v>19.564399999999999</v>
          </cell>
          <cell r="AA211" t="str">
            <v>„НП за ЕЕ на МЖС"</v>
          </cell>
          <cell r="AB211">
            <v>51.16</v>
          </cell>
        </row>
        <row r="212">
          <cell r="A212">
            <v>176838391</v>
          </cell>
          <cell r="B212" t="str">
            <v>СДРУЖЕНИЕ НА СОБСТВЕНИЦИТЕ "БЛОК-63-СЕПТЕМВРИ", ГР. СЕПТЕМВРИ</v>
          </cell>
          <cell r="C212" t="str">
            <v>МЖС-СЕПТЕМВРИ, "БЪЛГАРИЯ" 63</v>
          </cell>
          <cell r="D212" t="str">
            <v>обл.ПАЗАРДЖИК</v>
          </cell>
          <cell r="E212" t="str">
            <v>общ.СЕПТЕМВРИ</v>
          </cell>
          <cell r="F212" t="str">
            <v>гр.СЕПТЕМВРИ</v>
          </cell>
          <cell r="G212" t="str">
            <v>"ПЛОВДИВИНВЕСТ" АД</v>
          </cell>
          <cell r="H212" t="str">
            <v>039ПИВ054</v>
          </cell>
          <cell r="I212">
            <v>42259</v>
          </cell>
          <cell r="J212" t="str">
            <v>1991</v>
          </cell>
          <cell r="K212">
            <v>3395</v>
          </cell>
          <cell r="L212">
            <v>2173</v>
          </cell>
          <cell r="M212">
            <v>269.89999999999998</v>
          </cell>
          <cell r="N212">
            <v>98</v>
          </cell>
          <cell r="O212">
            <v>289125</v>
          </cell>
          <cell r="P212">
            <v>586364</v>
          </cell>
          <cell r="Q212">
            <v>212780</v>
          </cell>
          <cell r="R212">
            <v>0</v>
          </cell>
          <cell r="S212" t="str">
            <v>G</v>
          </cell>
          <cell r="T212" t="str">
            <v>С</v>
          </cell>
          <cell r="U212" t="str">
            <v>Изолация на външна стена , Изолация на под, Изолация на покрив, Подмяна на дограма</v>
          </cell>
          <cell r="V212">
            <v>373581</v>
          </cell>
          <cell r="W212">
            <v>106.05</v>
          </cell>
          <cell r="X212">
            <v>27644</v>
          </cell>
          <cell r="Y212">
            <v>352294</v>
          </cell>
          <cell r="Z212">
            <v>12.7439</v>
          </cell>
          <cell r="AA212" t="str">
            <v>„НП за ЕЕ на МЖС"</v>
          </cell>
          <cell r="AB212">
            <v>63.71</v>
          </cell>
        </row>
        <row r="213">
          <cell r="A213">
            <v>176831219</v>
          </cell>
          <cell r="B213" t="str">
            <v>СДРУЖЕНИЕ НА СОБСТВЕНИЦИТЕ СЕПТЕМВРИ-НАДЕЖДА,бул.БЪЛГАРИЯ 65</v>
          </cell>
          <cell r="C213" t="str">
            <v>МЖС БУЛ БЪЛГАРИЯ 65 СЕПТЕМВРИ</v>
          </cell>
          <cell r="D213" t="str">
            <v>обл.ПАЗАРДЖИК</v>
          </cell>
          <cell r="E213" t="str">
            <v>общ.СЕПТЕМВРИ</v>
          </cell>
          <cell r="F213" t="str">
            <v>гр.СЕПТЕМВРИ</v>
          </cell>
          <cell r="G213" t="str">
            <v>"ПЛОВДИВИНВЕСТ" АД</v>
          </cell>
          <cell r="H213" t="str">
            <v>039ПИВ055</v>
          </cell>
          <cell r="I213">
            <v>42247</v>
          </cell>
          <cell r="J213" t="str">
            <v>1982</v>
          </cell>
          <cell r="K213">
            <v>2976</v>
          </cell>
          <cell r="L213">
            <v>2045</v>
          </cell>
          <cell r="M213">
            <v>208.4</v>
          </cell>
          <cell r="N213">
            <v>79.3</v>
          </cell>
          <cell r="O213">
            <v>264231</v>
          </cell>
          <cell r="P213">
            <v>426426</v>
          </cell>
          <cell r="Q213">
            <v>162300</v>
          </cell>
          <cell r="R213">
            <v>0</v>
          </cell>
          <cell r="S213" t="str">
            <v>E</v>
          </cell>
          <cell r="T213" t="str">
            <v>B</v>
          </cell>
          <cell r="U213" t="str">
            <v>Изолация на външна стена , Изолация на под, Изолация на покрив, Мерки по сградни инсталации(тръбна мрежа), Подмяна на дограма</v>
          </cell>
          <cell r="V213">
            <v>264082</v>
          </cell>
          <cell r="W213">
            <v>84.32</v>
          </cell>
          <cell r="X213">
            <v>22711</v>
          </cell>
          <cell r="Y213">
            <v>232574</v>
          </cell>
          <cell r="Z213">
            <v>10.240500000000001</v>
          </cell>
          <cell r="AA213" t="str">
            <v>„НП за ЕЕ на МЖС"</v>
          </cell>
          <cell r="AB213">
            <v>61.92</v>
          </cell>
        </row>
        <row r="214">
          <cell r="A214">
            <v>176860110</v>
          </cell>
          <cell r="B214" t="str">
            <v>СДРУЖЕНИЕ НА СОБСТВЕНИЦИТЕ "МЕЧТАН ДОМ-СЕПТЕМВРИ",бул. БЪЛГАРИЯ #67, вх.А,вх.Б</v>
          </cell>
          <cell r="C214" t="str">
            <v>МЖС-СЕПТЕМВРИ, "БЪЛГАРИЯ" 67</v>
          </cell>
          <cell r="D214" t="str">
            <v>обл.ПАЗАРДЖИК</v>
          </cell>
          <cell r="E214" t="str">
            <v>общ.СЕПТЕМВРИ</v>
          </cell>
          <cell r="F214" t="str">
            <v>гр.СЕПТЕМВРИ</v>
          </cell>
          <cell r="G214" t="str">
            <v>"ПЛОВДИВИНВЕСТ" АД</v>
          </cell>
          <cell r="H214" t="str">
            <v>039ПИВ056</v>
          </cell>
          <cell r="I214">
            <v>42259</v>
          </cell>
          <cell r="J214" t="str">
            <v>1979</v>
          </cell>
          <cell r="K214">
            <v>4140</v>
          </cell>
          <cell r="L214">
            <v>2840</v>
          </cell>
          <cell r="M214">
            <v>190.7</v>
          </cell>
          <cell r="N214">
            <v>77.7</v>
          </cell>
          <cell r="O214">
            <v>416624</v>
          </cell>
          <cell r="P214">
            <v>541585</v>
          </cell>
          <cell r="Q214">
            <v>220690</v>
          </cell>
          <cell r="R214">
            <v>0</v>
          </cell>
          <cell r="S214" t="str">
            <v>E</v>
          </cell>
          <cell r="T214" t="str">
            <v>B</v>
          </cell>
          <cell r="U214" t="str">
            <v>Изолация на външна стена , Изолация на под, Изолация на покрив, Подмяна на дограма</v>
          </cell>
          <cell r="V214">
            <v>320890</v>
          </cell>
          <cell r="W214">
            <v>87.57</v>
          </cell>
          <cell r="X214">
            <v>23425</v>
          </cell>
          <cell r="Y214">
            <v>323627</v>
          </cell>
          <cell r="Z214">
            <v>13.8154</v>
          </cell>
          <cell r="AA214" t="str">
            <v>„НП за ЕЕ на МЖС"</v>
          </cell>
          <cell r="AB214">
            <v>59.25</v>
          </cell>
        </row>
        <row r="215">
          <cell r="A215">
            <v>176837528</v>
          </cell>
          <cell r="B215" t="str">
            <v>СДРУЖЕНИЕ НА СОБСТВЕНИЦИТЕ "ВЯРА-БЛОК 4" - гр. СЕПТЕМВРИ</v>
          </cell>
          <cell r="C215" t="str">
            <v>МЖС-СЕПТЕМВРИ, "БЪЛГАРИЯ" 78</v>
          </cell>
          <cell r="D215" t="str">
            <v>обл.ПАЗАРДЖИК</v>
          </cell>
          <cell r="E215" t="str">
            <v>общ.СЕПТЕМВРИ</v>
          </cell>
          <cell r="F215" t="str">
            <v>гр.СЕПТЕМВРИ</v>
          </cell>
          <cell r="G215" t="str">
            <v>"ПЛОВДИВИНВЕСТ" АД</v>
          </cell>
          <cell r="H215" t="str">
            <v>039ПИВ057</v>
          </cell>
          <cell r="I215">
            <v>42263</v>
          </cell>
          <cell r="J215" t="str">
            <v>1982</v>
          </cell>
          <cell r="K215">
            <v>3510</v>
          </cell>
          <cell r="L215">
            <v>2406</v>
          </cell>
          <cell r="M215">
            <v>229.1</v>
          </cell>
          <cell r="N215">
            <v>85.7</v>
          </cell>
          <cell r="O215">
            <v>297724</v>
          </cell>
          <cell r="P215">
            <v>548827</v>
          </cell>
          <cell r="Q215">
            <v>206100</v>
          </cell>
          <cell r="R215">
            <v>0</v>
          </cell>
          <cell r="S215" t="str">
            <v>G</v>
          </cell>
          <cell r="T215" t="str">
            <v>С</v>
          </cell>
          <cell r="U215" t="str">
            <v>Изолация на външна стена , Изолация на под, Изолация на покрив, Подмяна на дограма</v>
          </cell>
          <cell r="V215">
            <v>342702</v>
          </cell>
          <cell r="W215">
            <v>130.79</v>
          </cell>
          <cell r="X215">
            <v>31529</v>
          </cell>
          <cell r="Y215">
            <v>318143</v>
          </cell>
          <cell r="Z215">
            <v>10.090400000000001</v>
          </cell>
          <cell r="AA215" t="str">
            <v>„НП за ЕЕ на МЖС"</v>
          </cell>
          <cell r="AB215">
            <v>62.44</v>
          </cell>
        </row>
        <row r="216">
          <cell r="A216">
            <v>176834336</v>
          </cell>
          <cell r="B216" t="str">
            <v>СДРУЖЕНИЕ НА СОБСТВЕНИЦИТЕ"ЕДЕЛВАЙС" ГР.СЕПТЕМВРИ</v>
          </cell>
          <cell r="C216" t="str">
            <v>МЖС-СЕПТЕМВРИ, "ЕДЕЛВАЙС" 15</v>
          </cell>
          <cell r="D216" t="str">
            <v>обл.ПАЗАРДЖИК</v>
          </cell>
          <cell r="E216" t="str">
            <v>общ.СЕПТЕМВРИ</v>
          </cell>
          <cell r="F216" t="str">
            <v>гр.СЕПТЕМВРИ</v>
          </cell>
          <cell r="G216" t="str">
            <v>"ПЛОВДИВИНВЕСТ" АД</v>
          </cell>
          <cell r="H216" t="str">
            <v>039ПИВ058</v>
          </cell>
          <cell r="I216">
            <v>42263</v>
          </cell>
          <cell r="J216" t="str">
            <v>1985</v>
          </cell>
          <cell r="K216">
            <v>3711</v>
          </cell>
          <cell r="L216">
            <v>2406</v>
          </cell>
          <cell r="M216">
            <v>232.9</v>
          </cell>
          <cell r="N216">
            <v>100.4</v>
          </cell>
          <cell r="O216">
            <v>273924</v>
          </cell>
          <cell r="P216">
            <v>560440</v>
          </cell>
          <cell r="Q216">
            <v>241500</v>
          </cell>
          <cell r="R216">
            <v>0</v>
          </cell>
          <cell r="S216" t="str">
            <v>G</v>
          </cell>
          <cell r="T216" t="str">
            <v>С</v>
          </cell>
          <cell r="U216" t="str">
            <v>Изолация на външна стена , Изолация на под, Изолация на покрив, Подмяна на дограма</v>
          </cell>
          <cell r="V216">
            <v>318909</v>
          </cell>
          <cell r="W216">
            <v>115.75</v>
          </cell>
          <cell r="X216">
            <v>29022</v>
          </cell>
          <cell r="Y216">
            <v>303176</v>
          </cell>
          <cell r="Z216">
            <v>10.446400000000001</v>
          </cell>
          <cell r="AA216" t="str">
            <v>„НП за ЕЕ на МЖС"</v>
          </cell>
          <cell r="AB216">
            <v>56.9</v>
          </cell>
        </row>
        <row r="217">
          <cell r="A217">
            <v>176819163</v>
          </cell>
          <cell r="B217" t="str">
            <v>СДРУЖЕНИЕ НА СОБСТВЕНИЦИТЕ "Уютен дом - Ямбол ул." Граф Игнатиев" # 94</v>
          </cell>
          <cell r="C217" t="str">
            <v>МЖС БЛ,94</v>
          </cell>
          <cell r="D217" t="str">
            <v>обл.ЯМБОЛ</v>
          </cell>
          <cell r="E217" t="str">
            <v>общ.ЯМБОЛ</v>
          </cell>
          <cell r="F217" t="str">
            <v>гр.ЯМБОЛ</v>
          </cell>
          <cell r="G217" t="str">
            <v>"ПЛОВДИВИНВЕСТ" АД</v>
          </cell>
          <cell r="H217" t="str">
            <v>039ПИВ067</v>
          </cell>
          <cell r="I217">
            <v>42409</v>
          </cell>
          <cell r="J217" t="str">
            <v>1991</v>
          </cell>
          <cell r="K217">
            <v>5853</v>
          </cell>
          <cell r="L217">
            <v>5100</v>
          </cell>
          <cell r="M217">
            <v>197</v>
          </cell>
          <cell r="N217">
            <v>77</v>
          </cell>
          <cell r="O217">
            <v>283432</v>
          </cell>
          <cell r="P217">
            <v>1004721</v>
          </cell>
          <cell r="Q217">
            <v>392900</v>
          </cell>
          <cell r="R217">
            <v>0</v>
          </cell>
          <cell r="S217" t="str">
            <v>F</v>
          </cell>
          <cell r="T217" t="str">
            <v>С</v>
          </cell>
          <cell r="U217" t="str">
            <v>Изолация на външна стена , Изолация на под, Изолация на покрив, Подмяна на дограма</v>
          </cell>
          <cell r="V217">
            <v>611864</v>
          </cell>
          <cell r="W217">
            <v>674.83</v>
          </cell>
          <cell r="X217">
            <v>59315</v>
          </cell>
          <cell r="Y217">
            <v>375080</v>
          </cell>
          <cell r="Z217">
            <v>6.3235000000000001</v>
          </cell>
          <cell r="AA217" t="str">
            <v>„НП за ЕЕ на МЖС"</v>
          </cell>
          <cell r="AB217">
            <v>60.89</v>
          </cell>
        </row>
        <row r="218">
          <cell r="A218">
            <v>176833394</v>
          </cell>
          <cell r="B218" t="str">
            <v>СДРУЖЕНИЕ НА СОБСТВЕНИЦИТЕ "гр. Ямбол, ул."Граф Игнатиев" бл.82</v>
          </cell>
          <cell r="C218" t="str">
            <v>МЖС БЛ.82</v>
          </cell>
          <cell r="D218" t="str">
            <v>обл.ЯМБОЛ</v>
          </cell>
          <cell r="E218" t="str">
            <v>общ.ЯМБОЛ</v>
          </cell>
          <cell r="F218" t="str">
            <v>гр.ЯМБОЛ</v>
          </cell>
          <cell r="G218" t="str">
            <v>"ПЛОВДИВИНВЕСТ" АД</v>
          </cell>
          <cell r="H218" t="str">
            <v>039ПИВ068</v>
          </cell>
          <cell r="I218">
            <v>42413</v>
          </cell>
          <cell r="J218" t="str">
            <v>1990</v>
          </cell>
          <cell r="K218">
            <v>7567</v>
          </cell>
          <cell r="L218">
            <v>6581</v>
          </cell>
          <cell r="M218">
            <v>205</v>
          </cell>
          <cell r="N218">
            <v>91.6</v>
          </cell>
          <cell r="O218">
            <v>515632</v>
          </cell>
          <cell r="P218">
            <v>1350942</v>
          </cell>
          <cell r="Q218">
            <v>602800</v>
          </cell>
          <cell r="R218">
            <v>0</v>
          </cell>
          <cell r="S218" t="str">
            <v>F</v>
          </cell>
          <cell r="T218" t="str">
            <v>С</v>
          </cell>
          <cell r="U218" t="str">
            <v>Изолация на външна стена , Изолация на под, Подмяна на дограма</v>
          </cell>
          <cell r="V218">
            <v>748191</v>
          </cell>
          <cell r="W218">
            <v>703.46</v>
          </cell>
          <cell r="X218">
            <v>66888</v>
          </cell>
          <cell r="Y218">
            <v>396020</v>
          </cell>
          <cell r="Z218">
            <v>5.9206000000000003</v>
          </cell>
          <cell r="AA218" t="str">
            <v>„НП за ЕЕ на МЖС"</v>
          </cell>
          <cell r="AB218">
            <v>55.38</v>
          </cell>
        </row>
        <row r="219">
          <cell r="A219">
            <v>176824228</v>
          </cell>
          <cell r="B219" t="str">
            <v>СДРУЖЕНИЕ НА СОБСТВЕНИЦИТЕ гр. Ямбол, ул. "Граф Игнатиев" бл.78</v>
          </cell>
          <cell r="C219" t="str">
            <v>МЖС</v>
          </cell>
          <cell r="D219" t="str">
            <v>обл.ЯМБОЛ</v>
          </cell>
          <cell r="E219" t="str">
            <v>общ.ЯМБОЛ</v>
          </cell>
          <cell r="F219" t="str">
            <v>гр.ЯМБОЛ</v>
          </cell>
          <cell r="G219" t="str">
            <v>"ПЛОВДИВИНВЕСТ" АД</v>
          </cell>
          <cell r="H219" t="str">
            <v>039ПИВ069</v>
          </cell>
          <cell r="I219">
            <v>42413</v>
          </cell>
          <cell r="J219" t="str">
            <v>1983</v>
          </cell>
          <cell r="K219">
            <v>6640</v>
          </cell>
          <cell r="L219">
            <v>5681</v>
          </cell>
          <cell r="M219">
            <v>200.6</v>
          </cell>
          <cell r="N219">
            <v>45.5</v>
          </cell>
          <cell r="O219">
            <v>425624</v>
          </cell>
          <cell r="P219">
            <v>1139750</v>
          </cell>
          <cell r="Q219">
            <v>516800</v>
          </cell>
          <cell r="R219">
            <v>0</v>
          </cell>
          <cell r="S219" t="str">
            <v>F</v>
          </cell>
          <cell r="T219" t="str">
            <v>С</v>
          </cell>
          <cell r="U219" t="str">
            <v>Изолация на външна стена , Изолация на под, Подмяна на дограма</v>
          </cell>
          <cell r="V219">
            <v>622965</v>
          </cell>
          <cell r="W219">
            <v>586.9</v>
          </cell>
          <cell r="X219">
            <v>54776</v>
          </cell>
          <cell r="Y219">
            <v>336340</v>
          </cell>
          <cell r="Z219">
            <v>6.1402000000000001</v>
          </cell>
          <cell r="AA219" t="str">
            <v>„НП за ЕЕ на МЖС"</v>
          </cell>
          <cell r="AB219">
            <v>54.65</v>
          </cell>
        </row>
        <row r="220">
          <cell r="A220">
            <v>176819583</v>
          </cell>
          <cell r="B220" t="str">
            <v>СДРУЖЕНИЕ НА СОБСТВЕНИЦИТЕ "гр. ПЛОВДИВ, РАЙОН ЮЖЕН, бул. МАКЕДОНИЯ #7 и #9"</v>
          </cell>
          <cell r="C220" t="str">
            <v>МЖС</v>
          </cell>
          <cell r="D220" t="str">
            <v>обл.ПЛОВДИВ</v>
          </cell>
          <cell r="E220" t="str">
            <v>общ.ПЛОВДИВ</v>
          </cell>
          <cell r="F220" t="str">
            <v>гр.ПЛОВДИВ</v>
          </cell>
          <cell r="G220" t="str">
            <v>"ПЛОВДИВИНВЕСТ" АД</v>
          </cell>
          <cell r="H220" t="str">
            <v>039ПИВ072</v>
          </cell>
          <cell r="I220">
            <v>42425</v>
          </cell>
          <cell r="J220" t="str">
            <v>1967</v>
          </cell>
          <cell r="K220">
            <v>6995</v>
          </cell>
          <cell r="L220">
            <v>4956</v>
          </cell>
          <cell r="M220">
            <v>201.8</v>
          </cell>
          <cell r="N220">
            <v>68</v>
          </cell>
          <cell r="O220">
            <v>434181</v>
          </cell>
          <cell r="P220">
            <v>1000538</v>
          </cell>
          <cell r="Q220">
            <v>338000</v>
          </cell>
          <cell r="R220">
            <v>0</v>
          </cell>
          <cell r="S220" t="str">
            <v>G</v>
          </cell>
          <cell r="T220" t="str">
            <v>С</v>
          </cell>
          <cell r="U220" t="str">
            <v>Изолация на външна стена , Изолация на под, Изолация на покрив, Мерки по осветление, Подмяна на дограма</v>
          </cell>
          <cell r="V220">
            <v>650274</v>
          </cell>
          <cell r="W220">
            <v>312.32</v>
          </cell>
          <cell r="X220">
            <v>66906</v>
          </cell>
          <cell r="Y220">
            <v>385750</v>
          </cell>
          <cell r="Z220">
            <v>5.7655000000000003</v>
          </cell>
          <cell r="AA220" t="str">
            <v>„НП за ЕЕ на МЖС"</v>
          </cell>
          <cell r="AB220">
            <v>64.989999999999995</v>
          </cell>
        </row>
        <row r="221">
          <cell r="A221">
            <v>176817269</v>
          </cell>
          <cell r="B221" t="str">
            <v>СДРУЖЕНИЕ НА СОБСТВЕНИЦИТЕ "СС гр. ПЛОВДИВ, район СЕВЕР, бул. ДУНАВ #34,36,38"</v>
          </cell>
          <cell r="C221" t="str">
            <v>МЖС</v>
          </cell>
          <cell r="D221" t="str">
            <v>обл.ПЛОВДИВ</v>
          </cell>
          <cell r="E221" t="str">
            <v>общ.ПЛОВДИВ</v>
          </cell>
          <cell r="F221" t="str">
            <v>гр.ПЛОВДИВ</v>
          </cell>
          <cell r="G221" t="str">
            <v>"ПЛОВДИВИНВЕСТ" АД</v>
          </cell>
          <cell r="H221" t="str">
            <v>039ПИВ073</v>
          </cell>
          <cell r="I221">
            <v>42425</v>
          </cell>
          <cell r="J221" t="str">
            <v>1983</v>
          </cell>
          <cell r="K221">
            <v>7851</v>
          </cell>
          <cell r="L221">
            <v>6570</v>
          </cell>
          <cell r="M221">
            <v>134.69999999999999</v>
          </cell>
          <cell r="N221">
            <v>94.7</v>
          </cell>
          <cell r="O221">
            <v>671657</v>
          </cell>
          <cell r="P221">
            <v>886172</v>
          </cell>
          <cell r="Q221">
            <v>622300</v>
          </cell>
          <cell r="R221">
            <v>371428</v>
          </cell>
          <cell r="S221" t="str">
            <v>D</v>
          </cell>
          <cell r="T221" t="str">
            <v>С</v>
          </cell>
          <cell r="U221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221">
            <v>263831</v>
          </cell>
          <cell r="W221">
            <v>87.540999999999997</v>
          </cell>
          <cell r="X221">
            <v>23089</v>
          </cell>
          <cell r="Y221">
            <v>332884</v>
          </cell>
          <cell r="Z221">
            <v>14.417400000000001</v>
          </cell>
          <cell r="AA221" t="str">
            <v>„НП за ЕЕ на МЖС"</v>
          </cell>
          <cell r="AB221">
            <v>29.77</v>
          </cell>
        </row>
        <row r="222">
          <cell r="A222">
            <v>176869110</v>
          </cell>
          <cell r="B222" t="str">
            <v>СДРУЖЕНИЕ на СОБСТВЕНИЦИТЕ "СС на бл.11, кв. Гагарин, ул. "Гонда вода" 18, 20, 22, 24, гр. Пловдив</v>
          </cell>
          <cell r="C222" t="str">
            <v>МЖС</v>
          </cell>
          <cell r="D222" t="str">
            <v>обл.ПЛОВДИВ</v>
          </cell>
          <cell r="E222" t="str">
            <v>общ.ПЛОВДИВ</v>
          </cell>
          <cell r="F222" t="str">
            <v>гр.ПЛОВДИВ</v>
          </cell>
          <cell r="G222" t="str">
            <v>"ПЛОВДИВИНВЕСТ" АД</v>
          </cell>
          <cell r="H222" t="str">
            <v>039ПИВ074</v>
          </cell>
          <cell r="I222">
            <v>42431</v>
          </cell>
          <cell r="J222" t="str">
            <v>1966</v>
          </cell>
          <cell r="K222">
            <v>3291</v>
          </cell>
          <cell r="L222">
            <v>2527</v>
          </cell>
          <cell r="M222">
            <v>229.3</v>
          </cell>
          <cell r="N222">
            <v>108.3</v>
          </cell>
          <cell r="O222">
            <v>288137</v>
          </cell>
          <cell r="P222">
            <v>579480</v>
          </cell>
          <cell r="Q222">
            <v>273800</v>
          </cell>
          <cell r="R222">
            <v>176960</v>
          </cell>
          <cell r="S222" t="str">
            <v>E</v>
          </cell>
          <cell r="T222" t="str">
            <v>С</v>
          </cell>
          <cell r="U222" t="str">
            <v>Изолация на външна стена , Изолация на под, Изолация на покрив, Подмяна на дограма</v>
          </cell>
          <cell r="V222">
            <v>277567</v>
          </cell>
          <cell r="W222">
            <v>34.67</v>
          </cell>
          <cell r="X222">
            <v>24423</v>
          </cell>
          <cell r="Y222">
            <v>141580</v>
          </cell>
          <cell r="Z222">
            <v>5.7968999999999999</v>
          </cell>
          <cell r="AA222" t="str">
            <v>„НП за ЕЕ на МЖС"</v>
          </cell>
          <cell r="AB222">
            <v>47.89</v>
          </cell>
        </row>
        <row r="223">
          <cell r="A223">
            <v>177025615</v>
          </cell>
          <cell r="B223" t="str">
            <v>СДРУЖЕНИЕ НА СОБСТВЕНИЦИТЕ ГР.ЧЕРВЕН БРЯГ, УЛ.Г.С.РАКОВСКИ 22А</v>
          </cell>
          <cell r="C223" t="str">
            <v>МЖС ГР.ЧЕРВЕН БРЯГ, УЛ.Г.С.РАКОВСКИ 22А</v>
          </cell>
          <cell r="D223" t="str">
            <v>обл.ПЛЕВЕН</v>
          </cell>
          <cell r="E223" t="str">
            <v>общ.ЧЕРВЕН БРЯГ</v>
          </cell>
          <cell r="F223" t="str">
            <v>гр.ЧЕРВЕН БРЯГ</v>
          </cell>
          <cell r="G223" t="str">
            <v>"ПЛОВДИВИНВЕСТ" АД</v>
          </cell>
          <cell r="H223" t="str">
            <v>039ПИВ087</v>
          </cell>
          <cell r="I223">
            <v>42520</v>
          </cell>
          <cell r="J223" t="str">
            <v>1969</v>
          </cell>
          <cell r="K223">
            <v>282</v>
          </cell>
          <cell r="L223">
            <v>152</v>
          </cell>
          <cell r="M223">
            <v>171.69</v>
          </cell>
          <cell r="N223">
            <v>112.9</v>
          </cell>
          <cell r="O223">
            <v>50500</v>
          </cell>
          <cell r="P223">
            <v>43466</v>
          </cell>
          <cell r="Q223">
            <v>17161</v>
          </cell>
          <cell r="R223">
            <v>0</v>
          </cell>
          <cell r="S223" t="str">
            <v>D</v>
          </cell>
          <cell r="T223" t="str">
            <v>B</v>
          </cell>
          <cell r="U223" t="str">
            <v>Изолация на външна стена , Изолация на под, Изолация на покрив, Мерки по котелна инсталация(Отопление и вентилация), Подмяна на дограма</v>
          </cell>
          <cell r="V223">
            <v>27837</v>
          </cell>
          <cell r="W223">
            <v>18.48</v>
          </cell>
          <cell r="X223">
            <v>5289</v>
          </cell>
          <cell r="Y223">
            <v>46520</v>
          </cell>
          <cell r="Z223">
            <v>8.7956000000000003</v>
          </cell>
          <cell r="AA223" t="str">
            <v>„НП за ЕЕ на МЖС"</v>
          </cell>
          <cell r="AB223">
            <v>64.040000000000006</v>
          </cell>
        </row>
        <row r="224">
          <cell r="A224">
            <v>176884093</v>
          </cell>
          <cell r="B224" t="str">
            <v>СДРУЖЕНИЕ НА СОБСТВЕНИЦИТЕ гр. ПЛОВДИВ, УЛ.ДИМИТЪР КУДОГЛУ, бл. 287</v>
          </cell>
          <cell r="C224" t="str">
            <v>МЖС БЛ 287 УЛ ДИМИТЪР КУДОГЛУ ПЛОВДИВ</v>
          </cell>
          <cell r="D224" t="str">
            <v>обл.ПЛОВДИВ</v>
          </cell>
          <cell r="E224" t="str">
            <v>общ.ПЛОВДИВ</v>
          </cell>
          <cell r="F224" t="str">
            <v>гр.ПЛОВДИВ</v>
          </cell>
          <cell r="G224" t="str">
            <v>"ПЛОВДИВИНВЕСТ" АД</v>
          </cell>
          <cell r="H224" t="str">
            <v>039ПИВ098</v>
          </cell>
          <cell r="I224">
            <v>42663</v>
          </cell>
          <cell r="J224" t="str">
            <v>1988</v>
          </cell>
          <cell r="K224">
            <v>4608</v>
          </cell>
          <cell r="L224">
            <v>4063</v>
          </cell>
          <cell r="M224">
            <v>148.69999999999999</v>
          </cell>
          <cell r="N224">
            <v>79.8</v>
          </cell>
          <cell r="O224">
            <v>265603</v>
          </cell>
          <cell r="P224">
            <v>604200</v>
          </cell>
          <cell r="Q224">
            <v>324218</v>
          </cell>
          <cell r="R224">
            <v>83690</v>
          </cell>
          <cell r="S224" t="str">
            <v>E</v>
          </cell>
          <cell r="T224" t="str">
            <v>С</v>
          </cell>
          <cell r="U224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224">
            <v>280622</v>
          </cell>
          <cell r="W224">
            <v>164.8</v>
          </cell>
          <cell r="X224">
            <v>39831</v>
          </cell>
          <cell r="Y224">
            <v>357935</v>
          </cell>
          <cell r="Z224">
            <v>8.9863</v>
          </cell>
          <cell r="AA224" t="str">
            <v>„НП за ЕЕ на МЖС"</v>
          </cell>
          <cell r="AB224">
            <v>46.44</v>
          </cell>
        </row>
        <row r="225">
          <cell r="A225">
            <v>176818638</v>
          </cell>
          <cell r="B225" t="str">
            <v>СДРУЖЕНИЕ НА СОБСТВЕНИЦИТЕ - ГР.БЯЛА СЛАТИНА, ул.ТЪРНАВСКА #41, блок ПИОНЕР</v>
          </cell>
          <cell r="C225" t="str">
            <v>МЖС</v>
          </cell>
          <cell r="D225" t="str">
            <v>обл.ВРАЦА</v>
          </cell>
          <cell r="E225" t="str">
            <v>общ.БЯЛА СЛАТИНА</v>
          </cell>
          <cell r="F225" t="str">
            <v>гр.БЯЛА СЛАТИНА</v>
          </cell>
          <cell r="G225" t="str">
            <v>"ЕНЕРГИЙНО ОБСЛЕДВАНЕ" ООД</v>
          </cell>
          <cell r="H225" t="str">
            <v>042ЕОГ055</v>
          </cell>
          <cell r="I225">
            <v>42143</v>
          </cell>
          <cell r="J225" t="str">
            <v>1994</v>
          </cell>
          <cell r="K225">
            <v>3981</v>
          </cell>
          <cell r="L225">
            <v>3630</v>
          </cell>
          <cell r="M225">
            <v>171</v>
          </cell>
          <cell r="N225">
            <v>75.7</v>
          </cell>
          <cell r="O225">
            <v>120512</v>
          </cell>
          <cell r="P225">
            <v>621024</v>
          </cell>
          <cell r="Q225">
            <v>274700</v>
          </cell>
          <cell r="R225">
            <v>0</v>
          </cell>
          <cell r="S225" t="str">
            <v>F</v>
          </cell>
          <cell r="T225" t="str">
            <v>С</v>
          </cell>
          <cell r="U225" t="str">
            <v>Изолация на външна стена , Изолация на под, Изолация на покрив, Подмяна на дограма</v>
          </cell>
          <cell r="V225">
            <v>347487</v>
          </cell>
          <cell r="W225">
            <v>157</v>
          </cell>
          <cell r="X225">
            <v>46909</v>
          </cell>
          <cell r="Y225">
            <v>360252</v>
          </cell>
          <cell r="Z225">
            <v>7.6798000000000002</v>
          </cell>
          <cell r="AA225" t="str">
            <v>„НП за ЕЕ на МЖС"</v>
          </cell>
          <cell r="AB225">
            <v>55.95</v>
          </cell>
        </row>
        <row r="226">
          <cell r="A226">
            <v>176818588</v>
          </cell>
          <cell r="B226" t="str">
            <v>СДРУЖЕНИЕ НА СОБСТВЕНИЦИТЕ - ГР.БЯЛА СЛАТИНА, ул.ВАСИЛ ЛЕВСКИ #9, ж.к.СЛАДНИЦА, блок 3, вх.А</v>
          </cell>
          <cell r="C226" t="str">
            <v>МЖС</v>
          </cell>
          <cell r="D226" t="str">
            <v>обл.ВРАЦА</v>
          </cell>
          <cell r="E226" t="str">
            <v>общ.БЯЛА СЛАТИНА</v>
          </cell>
          <cell r="F226" t="str">
            <v>гр.БЯЛА СЛАТИНА</v>
          </cell>
          <cell r="G226" t="str">
            <v>"ЕНЕРГИЙНО ОБСЛЕДВАНЕ" ООД</v>
          </cell>
          <cell r="H226" t="str">
            <v>042ЕОГ056</v>
          </cell>
          <cell r="I226">
            <v>42509</v>
          </cell>
          <cell r="J226" t="str">
            <v>1978</v>
          </cell>
          <cell r="K226">
            <v>4184</v>
          </cell>
          <cell r="L226">
            <v>3332</v>
          </cell>
          <cell r="M226">
            <v>179</v>
          </cell>
          <cell r="N226">
            <v>88</v>
          </cell>
          <cell r="O226">
            <v>241799</v>
          </cell>
          <cell r="P226">
            <v>596546</v>
          </cell>
          <cell r="Q226">
            <v>293450</v>
          </cell>
          <cell r="R226">
            <v>0</v>
          </cell>
          <cell r="S226" t="str">
            <v>F</v>
          </cell>
          <cell r="T226" t="str">
            <v>С</v>
          </cell>
          <cell r="U226" t="str">
            <v>Изолация на външна стена , Изолация на под, Изолация на покрив, Подмяна на дограма</v>
          </cell>
          <cell r="V226">
            <v>304904</v>
          </cell>
          <cell r="W226">
            <v>112.5</v>
          </cell>
          <cell r="X226">
            <v>39333</v>
          </cell>
          <cell r="Y226">
            <v>393091</v>
          </cell>
          <cell r="Z226">
            <v>9.9939</v>
          </cell>
          <cell r="AA226" t="str">
            <v>„НП за ЕЕ на МЖС"</v>
          </cell>
          <cell r="AB226">
            <v>51.11</v>
          </cell>
        </row>
        <row r="227">
          <cell r="A227">
            <v>176818620</v>
          </cell>
          <cell r="B227" t="str">
            <v>СДРУЖЕНИЕ НА СОБСТВЕНИЦИТЕ - ГР.БЯЛА СЛАТИНА, ж.к.КАЛОЯН, блок 3</v>
          </cell>
          <cell r="C227" t="str">
            <v>МЖС</v>
          </cell>
          <cell r="D227" t="str">
            <v>обл.ВРАЦА</v>
          </cell>
          <cell r="E227" t="str">
            <v>общ.БЯЛА СЛАТИНА</v>
          </cell>
          <cell r="F227" t="str">
            <v>гр.БЯЛА СЛАТИНА</v>
          </cell>
          <cell r="G227" t="str">
            <v>"ЕНЕРГИЙНО ОБСЛЕДВАНЕ" ООД</v>
          </cell>
          <cell r="H227" t="str">
            <v>042ЕОГ057</v>
          </cell>
          <cell r="I227">
            <v>42143</v>
          </cell>
          <cell r="J227" t="str">
            <v>1987</v>
          </cell>
          <cell r="K227">
            <v>5779</v>
          </cell>
          <cell r="L227">
            <v>4440</v>
          </cell>
          <cell r="M227">
            <v>248.4</v>
          </cell>
          <cell r="N227">
            <v>95.4</v>
          </cell>
          <cell r="O227">
            <v>488686</v>
          </cell>
          <cell r="P227">
            <v>1102937</v>
          </cell>
          <cell r="Q227">
            <v>423470</v>
          </cell>
          <cell r="R227">
            <v>0</v>
          </cell>
          <cell r="S227">
            <v>0</v>
          </cell>
          <cell r="T227">
            <v>0</v>
          </cell>
          <cell r="U227" t="str">
            <v>Изолация на външна стена , Изолация на под, Изолация на покрив, Подмяна на дограма</v>
          </cell>
          <cell r="V227">
            <v>680464</v>
          </cell>
          <cell r="W227">
            <v>167.61</v>
          </cell>
          <cell r="X227">
            <v>73174</v>
          </cell>
          <cell r="Y227">
            <v>696290</v>
          </cell>
          <cell r="Z227">
            <v>9.5154999999999994</v>
          </cell>
          <cell r="AA227" t="str">
            <v>„НП за ЕЕ на МЖС"</v>
          </cell>
          <cell r="AB227">
            <v>61.69</v>
          </cell>
        </row>
        <row r="228">
          <cell r="A228">
            <v>176818595</v>
          </cell>
          <cell r="B228" t="str">
            <v>СДРУЖЕНИЕ НА СОБСТВЕНИЦИТЕ В БЛОК "ОСЕТИЯ", ГР. АРДИНО</v>
          </cell>
          <cell r="C228" t="str">
            <v>ЖИЛИЩЕН БЛОК "ОСЕТИЯ"-АРДИНО</v>
          </cell>
          <cell r="D228" t="str">
            <v>обл.КЪРДЖАЛИ</v>
          </cell>
          <cell r="E228" t="str">
            <v>общ.АРДИНО</v>
          </cell>
          <cell r="F228" t="str">
            <v>гр.АРДИНО</v>
          </cell>
          <cell r="G228" t="str">
            <v>"ТЕХНОКОНТРОЛ" ЕООД</v>
          </cell>
          <cell r="H228" t="str">
            <v>049ТКЖ042</v>
          </cell>
          <cell r="I228">
            <v>42110</v>
          </cell>
          <cell r="J228" t="str">
            <v>1984</v>
          </cell>
          <cell r="K228">
            <v>3422</v>
          </cell>
          <cell r="L228">
            <v>3172</v>
          </cell>
          <cell r="M228">
            <v>161.4</v>
          </cell>
          <cell r="N228">
            <v>73</v>
          </cell>
          <cell r="O228">
            <v>593898</v>
          </cell>
          <cell r="P228">
            <v>511981</v>
          </cell>
          <cell r="Q228">
            <v>231400</v>
          </cell>
          <cell r="R228">
            <v>0</v>
          </cell>
          <cell r="S228" t="str">
            <v>E</v>
          </cell>
          <cell r="T228" t="str">
            <v>С</v>
          </cell>
          <cell r="U228" t="str">
            <v>Изолация на външна стена , Изолация на под, Изолация на покрив, Мерки по осветление, Подмяна на дограма</v>
          </cell>
          <cell r="V228">
            <v>280560</v>
          </cell>
          <cell r="W228">
            <v>15.92</v>
          </cell>
          <cell r="X228">
            <v>24160</v>
          </cell>
          <cell r="Y228">
            <v>180060</v>
          </cell>
          <cell r="Z228">
            <v>7.4527999999999999</v>
          </cell>
          <cell r="AA228" t="str">
            <v>„НП за ЕЕ на МЖС"</v>
          </cell>
          <cell r="AB228">
            <v>54.79</v>
          </cell>
        </row>
        <row r="229">
          <cell r="A229">
            <v>176818182</v>
          </cell>
          <cell r="B229" t="str">
            <v>СДРУЖЕНИЕ НА СОБСТВЕНИЦИТЕ В БЛОК 40-ТЕ АПАРТАМЕНТА, ГР. АРДИНО</v>
          </cell>
          <cell r="C229" t="str">
            <v>ЖИЛИЩЕН БЛОК "40-ТЕ АПАРТАМЕНТА"-АРДИНО</v>
          </cell>
          <cell r="D229" t="str">
            <v>обл.КЪРДЖАЛИ</v>
          </cell>
          <cell r="E229" t="str">
            <v>общ.АРДИНО</v>
          </cell>
          <cell r="F229" t="str">
            <v>гр.АРДИНО</v>
          </cell>
          <cell r="G229" t="str">
            <v>"ТЕХНОКОНТРОЛ" ЕООД</v>
          </cell>
          <cell r="H229" t="str">
            <v>049ТКЖ043</v>
          </cell>
          <cell r="I229">
            <v>42110</v>
          </cell>
          <cell r="J229" t="str">
            <v>1975</v>
          </cell>
          <cell r="K229">
            <v>2684</v>
          </cell>
          <cell r="L229">
            <v>2557</v>
          </cell>
          <cell r="M229">
            <v>181.1</v>
          </cell>
          <cell r="N229">
            <v>59.4</v>
          </cell>
          <cell r="O229">
            <v>537035</v>
          </cell>
          <cell r="P229">
            <v>462961</v>
          </cell>
          <cell r="Q229">
            <v>151900</v>
          </cell>
          <cell r="R229">
            <v>0</v>
          </cell>
          <cell r="S229" t="str">
            <v>E</v>
          </cell>
          <cell r="T229" t="str">
            <v>С</v>
          </cell>
          <cell r="U229" t="str">
            <v>Изолация на външна стена , Изолация на под, Изолация на покрив, Мерки по осветление, Подмяна на дограма</v>
          </cell>
          <cell r="V229">
            <v>311100</v>
          </cell>
          <cell r="W229">
            <v>16.47</v>
          </cell>
          <cell r="X229">
            <v>19140</v>
          </cell>
          <cell r="Y229">
            <v>177750</v>
          </cell>
          <cell r="Z229">
            <v>9.2867999999999995</v>
          </cell>
          <cell r="AA229" t="str">
            <v>„НП за ЕЕ на МЖС"</v>
          </cell>
          <cell r="AB229">
            <v>67.19</v>
          </cell>
        </row>
        <row r="230">
          <cell r="A230">
            <v>176831532</v>
          </cell>
          <cell r="B230" t="str">
            <v>СДРУЖЕНИЕ НА СОБСТВЕНИЦИТЕ гр.СРЕДЕЦ ул.В.КОЛАРОВ бл.1А</v>
          </cell>
          <cell r="C230" t="str">
            <v>МЖС БЛ 1А УЛ ВАСИЛ КОЛАРОВ СРЕДЕЦ</v>
          </cell>
          <cell r="D230" t="str">
            <v>обл.БУРГАС</v>
          </cell>
          <cell r="E230" t="str">
            <v>общ.СРЕДЕЦ</v>
          </cell>
          <cell r="F230" t="str">
            <v>гр.СРЕДЕЦ</v>
          </cell>
          <cell r="G230" t="str">
            <v>"ТЕХНОКОНТРОЛ" ЕООД</v>
          </cell>
          <cell r="H230" t="str">
            <v>049ТКЖ050</v>
          </cell>
          <cell r="I230">
            <v>42556</v>
          </cell>
          <cell r="J230" t="str">
            <v>1980</v>
          </cell>
          <cell r="K230">
            <v>3323.82</v>
          </cell>
          <cell r="L230">
            <v>3124</v>
          </cell>
          <cell r="M230">
            <v>223</v>
          </cell>
          <cell r="N230">
            <v>96.5</v>
          </cell>
          <cell r="O230">
            <v>390518</v>
          </cell>
          <cell r="P230">
            <v>696691</v>
          </cell>
          <cell r="Q230">
            <v>301315</v>
          </cell>
          <cell r="R230">
            <v>0</v>
          </cell>
          <cell r="S230" t="str">
            <v>E</v>
          </cell>
          <cell r="T230" t="str">
            <v>С</v>
          </cell>
          <cell r="U230" t="str">
            <v>Изолация на външна стена , Изолация на покрив, Мерки по осветление, Подмяна на дограма</v>
          </cell>
          <cell r="V230">
            <v>395376</v>
          </cell>
          <cell r="W230">
            <v>57.26</v>
          </cell>
          <cell r="X230">
            <v>29949</v>
          </cell>
          <cell r="Y230">
            <v>324639</v>
          </cell>
          <cell r="Z230">
            <v>10.839700000000001</v>
          </cell>
          <cell r="AA230" t="str">
            <v>„НП за ЕЕ на МЖС"</v>
          </cell>
          <cell r="AB230">
            <v>56.75</v>
          </cell>
        </row>
        <row r="231">
          <cell r="A231">
            <v>176885277</v>
          </cell>
          <cell r="B231" t="str">
            <v>СДРУЖЕНИЕ НА СОБСТВЕНИЦИТЕ "ПРЕОБРАЖЕНСКА 19, гр.СРЕДЕЦ"</v>
          </cell>
          <cell r="C231" t="str">
            <v xml:space="preserve"> МЖС БЛ 19 УЛ ПРЕОБРАЖЕНСКА СРЕДЕЦ</v>
          </cell>
          <cell r="D231" t="str">
            <v>обл.БУРГАС</v>
          </cell>
          <cell r="E231" t="str">
            <v>общ.СРЕДЕЦ</v>
          </cell>
          <cell r="F231" t="str">
            <v>гр.СРЕДЕЦ</v>
          </cell>
          <cell r="G231" t="str">
            <v>"ТЕХНОКОНТРОЛ" ЕООД</v>
          </cell>
          <cell r="H231" t="str">
            <v>049ТКЖ051</v>
          </cell>
          <cell r="I231">
            <v>42556</v>
          </cell>
          <cell r="J231" t="str">
            <v>1993</v>
          </cell>
          <cell r="K231">
            <v>4231.75</v>
          </cell>
          <cell r="L231">
            <v>3170</v>
          </cell>
          <cell r="M231">
            <v>216.3</v>
          </cell>
          <cell r="N231">
            <v>103.3</v>
          </cell>
          <cell r="O231">
            <v>587639</v>
          </cell>
          <cell r="P231">
            <v>685896</v>
          </cell>
          <cell r="Q231">
            <v>327775</v>
          </cell>
          <cell r="R231">
            <v>0</v>
          </cell>
          <cell r="S231" t="str">
            <v>E</v>
          </cell>
          <cell r="T231" t="str">
            <v>С</v>
          </cell>
          <cell r="U231" t="str">
            <v>Изолация на външна стена , Изолация на под, Изолация на покрив, Мерки по осветление, Подмяна на дограма</v>
          </cell>
          <cell r="V231">
            <v>358121</v>
          </cell>
          <cell r="W231">
            <v>15.85</v>
          </cell>
          <cell r="X231">
            <v>21556.52</v>
          </cell>
          <cell r="Y231">
            <v>303437</v>
          </cell>
          <cell r="Z231">
            <v>14.0763</v>
          </cell>
          <cell r="AA231" t="str">
            <v>„НП за ЕЕ на МЖС"</v>
          </cell>
          <cell r="AB231">
            <v>52.21</v>
          </cell>
        </row>
        <row r="232">
          <cell r="A232">
            <v>176837108</v>
          </cell>
          <cell r="B232" t="str">
            <v>СДРУЖЕНИЕ НА СОБСТВЕНИЦИТЕ СРЕДЕЦ УЛ.Н.ПОПОВ БЛ.2</v>
          </cell>
          <cell r="C232" t="str">
            <v>МЖС БЛ 2 УЛ Н ПОПОВ СРЕДЕЦ</v>
          </cell>
          <cell r="D232" t="str">
            <v>обл.БУРГАС</v>
          </cell>
          <cell r="E232" t="str">
            <v>общ.СРЕДЕЦ</v>
          </cell>
          <cell r="F232" t="str">
            <v>гр.СРЕДЕЦ</v>
          </cell>
          <cell r="G232" t="str">
            <v>"ТЕХНОКОНТРОЛ" ЕООД</v>
          </cell>
          <cell r="H232" t="str">
            <v>049ТКЖ052</v>
          </cell>
          <cell r="I232">
            <v>42562</v>
          </cell>
          <cell r="J232" t="str">
            <v>1980</v>
          </cell>
          <cell r="K232">
            <v>3281.94</v>
          </cell>
          <cell r="L232">
            <v>2730</v>
          </cell>
          <cell r="M232">
            <v>236.5</v>
          </cell>
          <cell r="N232">
            <v>95.4</v>
          </cell>
          <cell r="O232">
            <v>401026</v>
          </cell>
          <cell r="P232">
            <v>645819</v>
          </cell>
          <cell r="Q232">
            <v>260627</v>
          </cell>
          <cell r="R232">
            <v>0</v>
          </cell>
          <cell r="S232" t="str">
            <v>E</v>
          </cell>
          <cell r="T232" t="str">
            <v>С</v>
          </cell>
          <cell r="U232" t="str">
            <v>Изолация на външна стена , Изолация на покрив, Мерки по осветление, Подмяна на дограма</v>
          </cell>
          <cell r="V232">
            <v>385192</v>
          </cell>
          <cell r="W232">
            <v>16.95</v>
          </cell>
          <cell r="X232">
            <v>23170.3</v>
          </cell>
          <cell r="Y232">
            <v>298739</v>
          </cell>
          <cell r="Z232">
            <v>12.8931</v>
          </cell>
          <cell r="AA232" t="str">
            <v>„НП за ЕЕ на МЖС"</v>
          </cell>
          <cell r="AB232">
            <v>59.64</v>
          </cell>
        </row>
        <row r="233">
          <cell r="A233">
            <v>176859080</v>
          </cell>
          <cell r="B233" t="str">
            <v>СДРУЖЕНИЕ НА СОБСТВЕНИЦИТЕ "БЪДЕЩЕул.Г.С.РАКОВСКИ бл.№3</v>
          </cell>
          <cell r="C233" t="str">
            <v>МЖС</v>
          </cell>
          <cell r="D233" t="str">
            <v>обл.БУРГАС</v>
          </cell>
          <cell r="E233" t="str">
            <v>общ.СРЕДЕЦ</v>
          </cell>
          <cell r="F233" t="str">
            <v>гр.СРЕДЕЦ</v>
          </cell>
          <cell r="G233" t="str">
            <v>"ТЕХНОКОНТРОЛ" ЕООД</v>
          </cell>
          <cell r="H233" t="str">
            <v>049ТКЖ053</v>
          </cell>
          <cell r="I233">
            <v>42571</v>
          </cell>
          <cell r="J233" t="str">
            <v>1983</v>
          </cell>
          <cell r="K233">
            <v>3267</v>
          </cell>
          <cell r="L233">
            <v>2713</v>
          </cell>
          <cell r="M233">
            <v>255.2</v>
          </cell>
          <cell r="N233">
            <v>93.5</v>
          </cell>
          <cell r="O233">
            <v>466002</v>
          </cell>
          <cell r="P233">
            <v>692379</v>
          </cell>
          <cell r="Q233">
            <v>253700</v>
          </cell>
          <cell r="R233">
            <v>0</v>
          </cell>
          <cell r="S233" t="str">
            <v>E</v>
          </cell>
          <cell r="T233" t="str">
            <v>С</v>
          </cell>
          <cell r="U233" t="str">
            <v>Изолация на външна стена , Изолация на покрив, Мерки по осветление, Подмяна на дограма</v>
          </cell>
          <cell r="V233">
            <v>438607</v>
          </cell>
          <cell r="W233">
            <v>19.239999999999998</v>
          </cell>
          <cell r="X233">
            <v>26375</v>
          </cell>
          <cell r="Y233">
            <v>324620</v>
          </cell>
          <cell r="Z233">
            <v>12.3078</v>
          </cell>
          <cell r="AA233" t="str">
            <v>„НП за ЕЕ на МЖС"</v>
          </cell>
          <cell r="AB233">
            <v>63.34</v>
          </cell>
        </row>
        <row r="234">
          <cell r="A234">
            <v>176830448</v>
          </cell>
          <cell r="B234" t="str">
            <v>СДРУЖЕНИЕ НА СОБСТВЕНИЦИТЕ "НАДЕЖДА" гр.СРЕДЕЦ общ.СРЕДЕЦ ул.МОСКВА #1 бл.1</v>
          </cell>
          <cell r="C234" t="str">
            <v>МЖС</v>
          </cell>
          <cell r="D234" t="str">
            <v>обл.БУРГАС</v>
          </cell>
          <cell r="E234" t="str">
            <v>общ.СРЕДЕЦ</v>
          </cell>
          <cell r="F234" t="str">
            <v>гр.СРЕДЕЦ</v>
          </cell>
          <cell r="G234" t="str">
            <v>"ТЕХНОКОНТРОЛ" ЕООД</v>
          </cell>
          <cell r="H234" t="str">
            <v>049ТКЖ055</v>
          </cell>
          <cell r="I234">
            <v>42577</v>
          </cell>
          <cell r="J234" t="str">
            <v>1989</v>
          </cell>
          <cell r="K234">
            <v>5059.6000000000004</v>
          </cell>
          <cell r="L234">
            <v>4501</v>
          </cell>
          <cell r="M234">
            <v>217.8</v>
          </cell>
          <cell r="N234">
            <v>106.3</v>
          </cell>
          <cell r="O234">
            <v>852819</v>
          </cell>
          <cell r="P234">
            <v>980464</v>
          </cell>
          <cell r="Q234">
            <v>478800</v>
          </cell>
          <cell r="R234">
            <v>0</v>
          </cell>
          <cell r="S234" t="str">
            <v>E</v>
          </cell>
          <cell r="T234" t="str">
            <v>С</v>
          </cell>
          <cell r="U234" t="str">
            <v>Изолация на външна стена , Изолация на под, Изолация на покрив, Мерки по осветление, Подмяна на дограма</v>
          </cell>
          <cell r="V234">
            <v>501597</v>
          </cell>
          <cell r="W234">
            <v>22.5</v>
          </cell>
          <cell r="X234">
            <v>30323</v>
          </cell>
          <cell r="Y234">
            <v>428443</v>
          </cell>
          <cell r="Z234">
            <v>14.129300000000001</v>
          </cell>
          <cell r="AA234" t="str">
            <v>„НП за ЕЕ на МЖС"</v>
          </cell>
          <cell r="AB234">
            <v>51.15</v>
          </cell>
        </row>
        <row r="235">
          <cell r="A235">
            <v>176837866</v>
          </cell>
          <cell r="B235" t="str">
            <v>СДРУЖЕНИЕ НА СОБСТВЕНИЦИТЕ "гр.СРЕДЕЦ ул."В.КОЛАРОВ" бл.1</v>
          </cell>
          <cell r="C235" t="str">
            <v>МЖС</v>
          </cell>
          <cell r="D235" t="str">
            <v>обл.БУРГАС</v>
          </cell>
          <cell r="E235" t="str">
            <v>общ.СРЕДЕЦ</v>
          </cell>
          <cell r="F235" t="str">
            <v>гр.СРЕДЕЦ</v>
          </cell>
          <cell r="G235" t="str">
            <v>"ТЕХНОКОНТРОЛ" ЕООД</v>
          </cell>
          <cell r="H235" t="str">
            <v>049ТКЖ056</v>
          </cell>
          <cell r="I235">
            <v>42578</v>
          </cell>
          <cell r="J235" t="str">
            <v>1978</v>
          </cell>
          <cell r="K235">
            <v>3008</v>
          </cell>
          <cell r="L235">
            <v>2797</v>
          </cell>
          <cell r="M235">
            <v>222.7</v>
          </cell>
          <cell r="N235">
            <v>89</v>
          </cell>
          <cell r="O235">
            <v>399866</v>
          </cell>
          <cell r="P235">
            <v>622904</v>
          </cell>
          <cell r="Q235">
            <v>249000</v>
          </cell>
          <cell r="R235">
            <v>0</v>
          </cell>
          <cell r="S235" t="str">
            <v>E</v>
          </cell>
          <cell r="T235" t="str">
            <v>С</v>
          </cell>
          <cell r="U235" t="str">
            <v>Изолация на външна стена , Изолация на покрив, Мерки по осветление, Подмяна на дограма</v>
          </cell>
          <cell r="V235">
            <v>373891</v>
          </cell>
          <cell r="W235">
            <v>16.46</v>
          </cell>
          <cell r="X235">
            <v>22528</v>
          </cell>
          <cell r="Y235">
            <v>306983</v>
          </cell>
          <cell r="Z235">
            <v>13.6267</v>
          </cell>
          <cell r="AA235" t="str">
            <v>„НП за ЕЕ на МЖС"</v>
          </cell>
          <cell r="AB235">
            <v>60.02</v>
          </cell>
        </row>
        <row r="236">
          <cell r="A236">
            <v>176818111</v>
          </cell>
          <cell r="B236" t="str">
            <v>СДРУЖЕНИЕ НА СОБСТВЕНИЦИТЕ "РАЙНА КНЯГИНЯ</v>
          </cell>
          <cell r="C236" t="str">
            <v>МЖС</v>
          </cell>
          <cell r="D236" t="str">
            <v>обл.РАЗГРАД</v>
          </cell>
          <cell r="E236" t="str">
            <v>общ.КУБРАТ</v>
          </cell>
          <cell r="F236" t="str">
            <v>гр.КУБРАТ</v>
          </cell>
          <cell r="G236" t="str">
            <v>"ГАЗ ФЛОУ КОНТРОЛ" АД</v>
          </cell>
          <cell r="H236" t="str">
            <v>056ГФК130</v>
          </cell>
          <cell r="I236">
            <v>42268</v>
          </cell>
          <cell r="J236" t="str">
            <v>1987</v>
          </cell>
          <cell r="K236">
            <v>4062.2</v>
          </cell>
          <cell r="L236">
            <v>2990</v>
          </cell>
          <cell r="M236">
            <v>343.8</v>
          </cell>
          <cell r="N236">
            <v>134.19999999999999</v>
          </cell>
          <cell r="O236">
            <v>396592</v>
          </cell>
          <cell r="P236">
            <v>1027816</v>
          </cell>
          <cell r="Q236">
            <v>401400</v>
          </cell>
          <cell r="R236">
            <v>0</v>
          </cell>
          <cell r="S236" t="str">
            <v>G</v>
          </cell>
          <cell r="T236" t="str">
            <v>С</v>
          </cell>
          <cell r="U236" t="str">
            <v>Изолация на външна стена , Изолация на под, Изолация на покрив, Мерки по осветление, Подмяна на дограма</v>
          </cell>
          <cell r="V236">
            <v>626378</v>
          </cell>
          <cell r="W236">
            <v>42.4</v>
          </cell>
          <cell r="X236">
            <v>33011</v>
          </cell>
          <cell r="Y236">
            <v>265038</v>
          </cell>
          <cell r="Z236">
            <v>8.0287000000000006</v>
          </cell>
          <cell r="AA236" t="str">
            <v>„НП за ЕЕ на МЖС"</v>
          </cell>
          <cell r="AB236">
            <v>60.94</v>
          </cell>
        </row>
        <row r="237">
          <cell r="A237">
            <v>176823553</v>
          </cell>
          <cell r="B237" t="str">
            <v>СДРУЖЕНИЕ НА СОБСТВЕНИЦИТЕ "ЗАХАРИ СТОЯНОВ КУБРАТ</v>
          </cell>
          <cell r="C237" t="str">
            <v>МЖС</v>
          </cell>
          <cell r="D237" t="str">
            <v>обл.РАЗГРАД</v>
          </cell>
          <cell r="E237" t="str">
            <v>общ.КУБРАТ</v>
          </cell>
          <cell r="F237" t="str">
            <v>гр.КУБРАТ</v>
          </cell>
          <cell r="G237" t="str">
            <v>"ГАЗ ФЛОУ КОНТРОЛ" АД</v>
          </cell>
          <cell r="H237" t="str">
            <v>056ГФК131</v>
          </cell>
          <cell r="I237">
            <v>42268</v>
          </cell>
          <cell r="J237" t="str">
            <v>1984</v>
          </cell>
          <cell r="K237">
            <v>3803</v>
          </cell>
          <cell r="L237">
            <v>2821</v>
          </cell>
          <cell r="M237">
            <v>333</v>
          </cell>
          <cell r="N237">
            <v>0</v>
          </cell>
          <cell r="O237">
            <v>473268</v>
          </cell>
          <cell r="P237">
            <v>939408</v>
          </cell>
          <cell r="Q237">
            <v>375500</v>
          </cell>
          <cell r="R237">
            <v>0</v>
          </cell>
          <cell r="S237" t="str">
            <v>G</v>
          </cell>
          <cell r="T237" t="str">
            <v>С</v>
          </cell>
          <cell r="U237" t="str">
            <v>Изолация на външна стена , Изолация на под, Изолация на покрив, Мерки по осветление, Подмяна на дограма</v>
          </cell>
          <cell r="V237">
            <v>563895</v>
          </cell>
          <cell r="W237">
            <v>55.65</v>
          </cell>
          <cell r="X237">
            <v>31354</v>
          </cell>
          <cell r="Y237">
            <v>291143</v>
          </cell>
          <cell r="Z237">
            <v>9.2856000000000005</v>
          </cell>
          <cell r="AA237" t="str">
            <v>„НП за ЕЕ на МЖС"</v>
          </cell>
          <cell r="AB237">
            <v>60.02</v>
          </cell>
        </row>
        <row r="238">
          <cell r="A238">
            <v>176817326</v>
          </cell>
          <cell r="B238" t="str">
            <v>СДРУЖЕНИЕ НА СОБСТВЕНИЦИТЕ "СТЕФАН КАРАДЖА 39</v>
          </cell>
          <cell r="C238" t="str">
            <v>МЖС</v>
          </cell>
          <cell r="D238" t="str">
            <v>обл.РАЗГРАД</v>
          </cell>
          <cell r="E238" t="str">
            <v>общ.КУБРАТ</v>
          </cell>
          <cell r="F238" t="str">
            <v>гр.КУБРАТ</v>
          </cell>
          <cell r="G238" t="str">
            <v>"ГАЗ ФЛОУ КОНТРОЛ" АД</v>
          </cell>
          <cell r="H238" t="str">
            <v>056ГФК132</v>
          </cell>
          <cell r="I238">
            <v>42634</v>
          </cell>
          <cell r="J238" t="str">
            <v>1985</v>
          </cell>
          <cell r="K238">
            <v>3802.95</v>
          </cell>
          <cell r="L238">
            <v>2821</v>
          </cell>
          <cell r="M238">
            <v>339.3</v>
          </cell>
          <cell r="N238">
            <v>135</v>
          </cell>
          <cell r="O238">
            <v>446399</v>
          </cell>
          <cell r="P238">
            <v>957300</v>
          </cell>
          <cell r="Q238">
            <v>381280</v>
          </cell>
          <cell r="R238">
            <v>0</v>
          </cell>
          <cell r="S238" t="str">
            <v>G</v>
          </cell>
          <cell r="T238" t="str">
            <v>С</v>
          </cell>
          <cell r="U238" t="str">
            <v>Изолация на външна стена , Изолация на под, Изолация на покрив, Мерки по осветление, Подмяна на дограма</v>
          </cell>
          <cell r="V238">
            <v>576016</v>
          </cell>
          <cell r="W238">
            <v>39</v>
          </cell>
          <cell r="X238">
            <v>30380</v>
          </cell>
          <cell r="Y238">
            <v>257911</v>
          </cell>
          <cell r="Z238">
            <v>8.4893999999999998</v>
          </cell>
          <cell r="AA238" t="str">
            <v>„НП за ЕЕ на МЖС"</v>
          </cell>
          <cell r="AB238">
            <v>60.17</v>
          </cell>
        </row>
        <row r="239">
          <cell r="A239">
            <v>176826364</v>
          </cell>
          <cell r="B239" t="str">
            <v>СДРУЖЕНИЕ НА СОБСТВЕНИЦИТЕ "ХАН КУБРАТ</v>
          </cell>
          <cell r="C239" t="str">
            <v>МЖС</v>
          </cell>
          <cell r="D239" t="str">
            <v>обл.РАЗГРАД</v>
          </cell>
          <cell r="E239" t="str">
            <v>общ.КУБРАТ</v>
          </cell>
          <cell r="F239" t="str">
            <v>гр.КУБРАТ</v>
          </cell>
          <cell r="G239" t="str">
            <v>"ГАЗ ФЛОУ КОНТРОЛ" АД</v>
          </cell>
          <cell r="H239" t="str">
            <v>056ГФК133</v>
          </cell>
          <cell r="I239">
            <v>42268</v>
          </cell>
          <cell r="J239" t="str">
            <v>1994</v>
          </cell>
          <cell r="K239">
            <v>4223</v>
          </cell>
          <cell r="L239">
            <v>2582</v>
          </cell>
          <cell r="M239">
            <v>350</v>
          </cell>
          <cell r="N239">
            <v>131</v>
          </cell>
          <cell r="O239">
            <v>424424</v>
          </cell>
          <cell r="P239">
            <v>903315</v>
          </cell>
          <cell r="Q239">
            <v>338250</v>
          </cell>
          <cell r="R239">
            <v>0</v>
          </cell>
          <cell r="S239" t="str">
            <v>G</v>
          </cell>
          <cell r="T239" t="str">
            <v>С</v>
          </cell>
          <cell r="U239" t="str">
            <v>Изолация на външна стена , Изолация на под, Изолация на покрив, Мерки по осветление, Подмяна на дограма</v>
          </cell>
          <cell r="V239">
            <v>565091</v>
          </cell>
          <cell r="W239">
            <v>58.37</v>
          </cell>
          <cell r="X239">
            <v>31823.8</v>
          </cell>
          <cell r="Y239">
            <v>314855</v>
          </cell>
          <cell r="Z239">
            <v>9.8935999999999993</v>
          </cell>
          <cell r="AA239" t="str">
            <v>„НП за ЕЕ на МЖС"</v>
          </cell>
          <cell r="AB239">
            <v>62.55</v>
          </cell>
        </row>
        <row r="240">
          <cell r="A240">
            <v>176819455</v>
          </cell>
          <cell r="B240" t="str">
            <v>СДРУЖЕНИЕ НА СОБСТВЕНИЦИ"ДОБРИЧ-БАЛИК 31</v>
          </cell>
          <cell r="C240" t="str">
            <v>МЖС БЛ.31</v>
          </cell>
          <cell r="D240" t="str">
            <v>обл.ДОБРИЧ</v>
          </cell>
          <cell r="E240" t="str">
            <v>общ.ДОБРИЧ-ГРАД</v>
          </cell>
          <cell r="F240" t="str">
            <v>гр.ДОБРИЧ</v>
          </cell>
          <cell r="G240" t="str">
            <v>"ГАЗ ФЛОУ КОНТРОЛ" АД</v>
          </cell>
          <cell r="H240" t="str">
            <v>056ГФК140</v>
          </cell>
          <cell r="I240">
            <v>42414</v>
          </cell>
          <cell r="J240" t="str">
            <v>1982</v>
          </cell>
          <cell r="K240">
            <v>7472</v>
          </cell>
          <cell r="L240">
            <v>7293</v>
          </cell>
          <cell r="M240">
            <v>203.4</v>
          </cell>
          <cell r="N240">
            <v>78.3</v>
          </cell>
          <cell r="O240">
            <v>1483264</v>
          </cell>
          <cell r="P240">
            <v>1483264</v>
          </cell>
          <cell r="Q240">
            <v>570700</v>
          </cell>
          <cell r="R240">
            <v>0</v>
          </cell>
          <cell r="S240" t="str">
            <v>G</v>
          </cell>
          <cell r="T240" t="str">
            <v>С</v>
          </cell>
          <cell r="U240" t="str">
            <v>Изолация на външна стена , Изолация на под, Изолация на покрив, Мерки по осветление, Подмяна на дограма</v>
          </cell>
          <cell r="V240">
            <v>912559</v>
          </cell>
          <cell r="W240">
            <v>748.16</v>
          </cell>
          <cell r="X240">
            <v>103640</v>
          </cell>
          <cell r="Y240">
            <v>663573</v>
          </cell>
          <cell r="Z240">
            <v>6.4025999999999996</v>
          </cell>
          <cell r="AA240" t="str">
            <v>„НП за ЕЕ на МЖС"</v>
          </cell>
          <cell r="AB240">
            <v>61.52</v>
          </cell>
        </row>
        <row r="241">
          <cell r="A241">
            <v>176841521</v>
          </cell>
          <cell r="B241" t="str">
            <v>СДРУЖЕНИЕ НА СОБСТВЕНИЦИТЕ "ул.Девня, бл.9, вх.А-Б"</v>
          </cell>
          <cell r="C241" t="str">
            <v>МЖС</v>
          </cell>
          <cell r="D241" t="str">
            <v>обл.ВАРНА</v>
          </cell>
          <cell r="E241" t="str">
            <v>общ.ВАРНА</v>
          </cell>
          <cell r="F241" t="str">
            <v>гр.ВАРНА</v>
          </cell>
          <cell r="G241" t="str">
            <v>"ГАЗ ФЛОУ КОНТРОЛ" АД</v>
          </cell>
          <cell r="H241" t="str">
            <v>056ГФК141</v>
          </cell>
          <cell r="I241">
            <v>42435</v>
          </cell>
          <cell r="J241" t="str">
            <v>1994</v>
          </cell>
          <cell r="K241">
            <v>4697</v>
          </cell>
          <cell r="L241">
            <v>4143</v>
          </cell>
          <cell r="M241">
            <v>169</v>
          </cell>
          <cell r="N241">
            <v>73</v>
          </cell>
          <cell r="O241">
            <v>412237</v>
          </cell>
          <cell r="P241">
            <v>700768</v>
          </cell>
          <cell r="Q241">
            <v>303000</v>
          </cell>
          <cell r="R241">
            <v>0</v>
          </cell>
          <cell r="S241" t="str">
            <v>F</v>
          </cell>
          <cell r="T241" t="str">
            <v>С</v>
          </cell>
          <cell r="U241" t="str">
            <v>ВЕИ, Изолация на външна стена , Изолация на под, Изолация на покрив, Мерки по осветление, Подмяна на дограма</v>
          </cell>
          <cell r="V241">
            <v>397749</v>
          </cell>
          <cell r="W241">
            <v>154.62</v>
          </cell>
          <cell r="X241">
            <v>35873</v>
          </cell>
          <cell r="Y241">
            <v>396070</v>
          </cell>
          <cell r="Z241">
            <v>11.040800000000001</v>
          </cell>
          <cell r="AA241" t="str">
            <v>„НП за ЕЕ на МЖС"</v>
          </cell>
          <cell r="AB241">
            <v>56.75</v>
          </cell>
        </row>
        <row r="242">
          <cell r="A242">
            <v>176823941</v>
          </cell>
          <cell r="B242" t="str">
            <v>СДРУЖЕНИЕ НА СОБСТВЕНИЦИТЕ Бл.43 ж.к.ЧАЙКА, гр.Варна,район Приморски, ЖК ЧАЙКА бл.43</v>
          </cell>
          <cell r="C242" t="str">
            <v>МЖС</v>
          </cell>
          <cell r="D242" t="str">
            <v>обл.ВАРНА</v>
          </cell>
          <cell r="E242" t="str">
            <v>общ.ВАРНА</v>
          </cell>
          <cell r="F242" t="str">
            <v>гр.ВАРНА</v>
          </cell>
          <cell r="G242" t="str">
            <v>"ГАЗ ФЛОУ КОНТРОЛ" АД</v>
          </cell>
          <cell r="H242" t="str">
            <v>056ГФК142</v>
          </cell>
          <cell r="I242">
            <v>42435</v>
          </cell>
          <cell r="J242" t="str">
            <v>1967</v>
          </cell>
          <cell r="K242">
            <v>6438</v>
          </cell>
          <cell r="L242">
            <v>4967</v>
          </cell>
          <cell r="M242">
            <v>120.5</v>
          </cell>
          <cell r="N242">
            <v>68.3</v>
          </cell>
          <cell r="O242">
            <v>363400</v>
          </cell>
          <cell r="P242">
            <v>598583</v>
          </cell>
          <cell r="Q242">
            <v>339000</v>
          </cell>
          <cell r="R242">
            <v>0</v>
          </cell>
          <cell r="S242" t="str">
            <v>E</v>
          </cell>
          <cell r="T242" t="str">
            <v>С</v>
          </cell>
          <cell r="U242" t="str">
            <v>Изолация на външна стена , Изолация на под, Изолация на покрив, Мерки по осветление, Подмяна на дограма</v>
          </cell>
          <cell r="V242">
            <v>259581</v>
          </cell>
          <cell r="W242">
            <v>212.6</v>
          </cell>
          <cell r="X242">
            <v>40495</v>
          </cell>
          <cell r="Y242">
            <v>470344</v>
          </cell>
          <cell r="Z242">
            <v>11.614800000000001</v>
          </cell>
          <cell r="AA242" t="str">
            <v>„НП за ЕЕ на МЖС"</v>
          </cell>
          <cell r="AB242">
            <v>43.36</v>
          </cell>
        </row>
        <row r="243">
          <cell r="A243">
            <v>176828600</v>
          </cell>
          <cell r="B243" t="str">
            <v>СДРУЖЕНИЕ НА СОБСТВЕНИЦИТЕ НА БЛ.33-ДОБРИЧ-ДРУЖБА</v>
          </cell>
          <cell r="C243" t="str">
            <v>МЖС</v>
          </cell>
          <cell r="D243" t="str">
            <v>обл.ДОБРИЧ</v>
          </cell>
          <cell r="E243" t="str">
            <v>общ.ДОБРИЧ-ГРАД</v>
          </cell>
          <cell r="F243" t="str">
            <v>гр.ДОБРИЧ</v>
          </cell>
          <cell r="G243" t="str">
            <v>"ГАЗ ФЛОУ КОНТРОЛ" АД</v>
          </cell>
          <cell r="H243" t="str">
            <v>056ГФК144</v>
          </cell>
          <cell r="I243">
            <v>42499</v>
          </cell>
          <cell r="J243" t="str">
            <v>1978</v>
          </cell>
          <cell r="K243">
            <v>3740</v>
          </cell>
          <cell r="L243">
            <v>3667</v>
          </cell>
          <cell r="M243">
            <v>209.62</v>
          </cell>
          <cell r="N243">
            <v>91.5</v>
          </cell>
          <cell r="O243">
            <v>394162</v>
          </cell>
          <cell r="P243">
            <v>653226</v>
          </cell>
          <cell r="Q243">
            <v>335500</v>
          </cell>
          <cell r="R243">
            <v>0</v>
          </cell>
          <cell r="S243" t="str">
            <v>F</v>
          </cell>
          <cell r="T243" t="str">
            <v>С</v>
          </cell>
          <cell r="U243" t="str">
            <v>Изолация на външна стена , Изолация на под, Изолация на покрив, Мерки по осветление, Подмяна на дограма</v>
          </cell>
          <cell r="V243">
            <v>317688</v>
          </cell>
          <cell r="W243">
            <v>141.94</v>
          </cell>
          <cell r="X243">
            <v>33669.660000000003</v>
          </cell>
          <cell r="Y243">
            <v>210877</v>
          </cell>
          <cell r="Z243">
            <v>6.2630999999999997</v>
          </cell>
          <cell r="AA243" t="str">
            <v>„НП за ЕЕ на МЖС"</v>
          </cell>
          <cell r="AB243">
            <v>48.63</v>
          </cell>
        </row>
        <row r="244">
          <cell r="A244">
            <v>176837784</v>
          </cell>
          <cell r="B244" t="str">
            <v>СДРУЖЕНИЕ НА СОБСТВЕНИЦИТЕ"Ж.К.ДРУЖБА 3, БЛ.38 - ДОБРИЧ</v>
          </cell>
          <cell r="C244" t="str">
            <v>МЖС</v>
          </cell>
          <cell r="D244" t="str">
            <v>обл.ДОБРИЧ</v>
          </cell>
          <cell r="E244" t="str">
            <v>общ.ДОБРИЧ-ГРАД</v>
          </cell>
          <cell r="F244" t="str">
            <v>гр.ДОБРИЧ</v>
          </cell>
          <cell r="G244" t="str">
            <v>"ГАЗ ФЛОУ КОНТРОЛ" АД</v>
          </cell>
          <cell r="H244" t="str">
            <v>056ГФК196</v>
          </cell>
          <cell r="I244">
            <v>42563</v>
          </cell>
          <cell r="J244" t="str">
            <v>1978</v>
          </cell>
          <cell r="K244">
            <v>3740</v>
          </cell>
          <cell r="L244">
            <v>3580</v>
          </cell>
          <cell r="M244">
            <v>173.5</v>
          </cell>
          <cell r="N244">
            <v>74.25</v>
          </cell>
          <cell r="O244">
            <v>280399</v>
          </cell>
          <cell r="P244">
            <v>621301</v>
          </cell>
          <cell r="Q244">
            <v>265800</v>
          </cell>
          <cell r="R244">
            <v>0</v>
          </cell>
          <cell r="S244" t="str">
            <v>E</v>
          </cell>
          <cell r="T244" t="str">
            <v>B</v>
          </cell>
          <cell r="U244" t="str">
            <v>Изолация на външна стена , Изолация на под, Изолация на покрив, Мерки по осветление, Подмяна на дограма</v>
          </cell>
          <cell r="V244">
            <v>355492</v>
          </cell>
          <cell r="W244">
            <v>92.9</v>
          </cell>
          <cell r="X244">
            <v>26532</v>
          </cell>
          <cell r="Y244">
            <v>291058</v>
          </cell>
          <cell r="Z244">
            <v>10.97</v>
          </cell>
          <cell r="AA244" t="str">
            <v>„НП за ЕЕ на МЖС"</v>
          </cell>
          <cell r="AB244">
            <v>57.21</v>
          </cell>
        </row>
        <row r="245">
          <cell r="A245">
            <v>176843100</v>
          </cell>
          <cell r="B245" t="str">
            <v>Сдружение на собствениците ГР.ДОБРИЧ  БУЛ.ТРЕТИ МАРТ 10</v>
          </cell>
          <cell r="C245" t="str">
            <v>МЖС БУЛ ТРЕТИ МАРТ 10 ДОБРИЧ</v>
          </cell>
          <cell r="D245" t="str">
            <v>обл.ДОБРИЧ</v>
          </cell>
          <cell r="E245" t="str">
            <v>общ.ДОБРИЧ-ГРАД</v>
          </cell>
          <cell r="F245" t="str">
            <v>гр.ДОБРИЧ</v>
          </cell>
          <cell r="G245" t="str">
            <v>"ГАЗ ФЛОУ КОНТРОЛ" АД</v>
          </cell>
          <cell r="H245" t="str">
            <v>056ГФК199</v>
          </cell>
          <cell r="I245">
            <v>42636</v>
          </cell>
          <cell r="J245" t="str">
            <v>1971</v>
          </cell>
          <cell r="K245">
            <v>5536</v>
          </cell>
          <cell r="L245">
            <v>5043</v>
          </cell>
          <cell r="M245">
            <v>176.7</v>
          </cell>
          <cell r="N245">
            <v>84.4</v>
          </cell>
          <cell r="O245">
            <v>303269</v>
          </cell>
          <cell r="P245">
            <v>891096</v>
          </cell>
          <cell r="Q245">
            <v>425759</v>
          </cell>
          <cell r="R245">
            <v>0</v>
          </cell>
          <cell r="S245" t="str">
            <v>F</v>
          </cell>
          <cell r="T245" t="str">
            <v>С</v>
          </cell>
          <cell r="U245" t="str">
            <v>Изолация на външна стена , Изолация на под, Изолация на покрив, Мерки по осветление, Подмяна на дограма</v>
          </cell>
          <cell r="V245">
            <v>465337</v>
          </cell>
          <cell r="W245">
            <v>248.91</v>
          </cell>
          <cell r="X245">
            <v>55337</v>
          </cell>
          <cell r="Y245">
            <v>445141</v>
          </cell>
          <cell r="Z245">
            <v>8.0441000000000003</v>
          </cell>
          <cell r="AA245" t="str">
            <v>„НП за ЕЕ на МЖС"</v>
          </cell>
          <cell r="AB245">
            <v>52.22</v>
          </cell>
        </row>
        <row r="246">
          <cell r="A246">
            <v>176846356</v>
          </cell>
          <cell r="B246" t="str">
            <v>СДРУЖЕНИЕ НА СОБСТВЕНИЦИТЕ "АБРИТУС-15-РАЗГРАД</v>
          </cell>
          <cell r="C246" t="str">
            <v>МЖС</v>
          </cell>
          <cell r="D246" t="str">
            <v>обл.РАЗГРАД</v>
          </cell>
          <cell r="E246" t="str">
            <v>общ.РАЗГРАД</v>
          </cell>
          <cell r="F246" t="str">
            <v>гр.РАЗГРАД</v>
          </cell>
          <cell r="G246" t="str">
            <v>"БЮРО ЗА ИКОНОМИЯ НА ЕНЕРГИЯ В СТРОИТЕЛСТВОТО" ЕООД</v>
          </cell>
          <cell r="H246" t="str">
            <v>060БИЕ030</v>
          </cell>
          <cell r="I246">
            <v>42430</v>
          </cell>
          <cell r="J246" t="str">
            <v>1974</v>
          </cell>
          <cell r="K246">
            <v>5683.56</v>
          </cell>
          <cell r="L246">
            <v>4540</v>
          </cell>
          <cell r="M246">
            <v>155.19999999999999</v>
          </cell>
          <cell r="N246">
            <v>83.8</v>
          </cell>
          <cell r="O246">
            <v>640895</v>
          </cell>
          <cell r="P246">
            <v>704617</v>
          </cell>
          <cell r="Q246">
            <v>380450</v>
          </cell>
          <cell r="R246">
            <v>0</v>
          </cell>
          <cell r="S246" t="str">
            <v>E</v>
          </cell>
          <cell r="T246" t="str">
            <v>С</v>
          </cell>
          <cell r="U246" t="str">
            <v>Изолация на външна стена , Изолация на под, Изолация на покрив, Подмяна на дограма</v>
          </cell>
          <cell r="V246">
            <v>324164</v>
          </cell>
          <cell r="W246">
            <v>282.23</v>
          </cell>
          <cell r="X246">
            <v>29532.560000000001</v>
          </cell>
          <cell r="Y246">
            <v>225694.99</v>
          </cell>
          <cell r="Z246">
            <v>7.6421999999999999</v>
          </cell>
          <cell r="AA246" t="str">
            <v>„НП за ЕЕ на МЖС"</v>
          </cell>
          <cell r="AB246">
            <v>46</v>
          </cell>
        </row>
        <row r="247">
          <cell r="A247">
            <v>176835349</v>
          </cell>
          <cell r="B247" t="str">
            <v>СДРУЖЕНИЕ НА СОБСТВЕНИЦИТЕ "ЕПЖБ1 - гр. РАЗГРАД, бул. БЕЛИ ЛОМ # 62"</v>
          </cell>
          <cell r="C247" t="str">
            <v>МЖС БЛ 62</v>
          </cell>
          <cell r="D247" t="str">
            <v>обл.РАЗГРАД</v>
          </cell>
          <cell r="E247" t="str">
            <v>общ.РАЗГРАД</v>
          </cell>
          <cell r="F247" t="str">
            <v>гр.РАЗГРАД</v>
          </cell>
          <cell r="G247" t="str">
            <v>"БЮРО ЗА ИКОНОМИЯ НА ЕНЕРГИЯ В СТРОИТЕЛСТВОТО" ЕООД</v>
          </cell>
          <cell r="H247" t="str">
            <v>060БИЕ031</v>
          </cell>
          <cell r="I247">
            <v>42431</v>
          </cell>
          <cell r="J247" t="str">
            <v>1974</v>
          </cell>
          <cell r="K247">
            <v>5683.56</v>
          </cell>
          <cell r="L247">
            <v>4540</v>
          </cell>
          <cell r="M247">
            <v>149.80000000000001</v>
          </cell>
          <cell r="N247">
            <v>90.3</v>
          </cell>
          <cell r="O247">
            <v>573338</v>
          </cell>
          <cell r="P247">
            <v>680229</v>
          </cell>
          <cell r="Q247">
            <v>410000</v>
          </cell>
          <cell r="R247">
            <v>398520</v>
          </cell>
          <cell r="S247" t="str">
            <v>D</v>
          </cell>
          <cell r="T247" t="str">
            <v>С</v>
          </cell>
          <cell r="U247" t="str">
            <v>Изолация на външна стена , Изолация на под, Изолация на покрив, Подмяна на дограма</v>
          </cell>
          <cell r="V247">
            <v>270211</v>
          </cell>
          <cell r="W247">
            <v>101.87</v>
          </cell>
          <cell r="X247">
            <v>27021.200000000001</v>
          </cell>
          <cell r="Y247">
            <v>127240</v>
          </cell>
          <cell r="Z247">
            <v>4.7088000000000001</v>
          </cell>
          <cell r="AA247" t="str">
            <v>„НП за ЕЕ на МЖС"</v>
          </cell>
          <cell r="AB247">
            <v>39.72</v>
          </cell>
        </row>
        <row r="248">
          <cell r="A248">
            <v>176826478</v>
          </cell>
          <cell r="B248" t="str">
            <v>СДРУЖЕНИЕ НА СОБСТВЕНИЦИТЕ "НАШ ДОМ - ул. СВЕТИ КЛИМЕНТ № 46, ГР. РАЗГРАД</v>
          </cell>
          <cell r="C248" t="str">
            <v>МЖС</v>
          </cell>
          <cell r="D248" t="str">
            <v>обл.РАЗГРАД</v>
          </cell>
          <cell r="E248" t="str">
            <v>общ.РАЗГРАД</v>
          </cell>
          <cell r="F248" t="str">
            <v>гр.РАЗГРАД</v>
          </cell>
          <cell r="G248" t="str">
            <v>"БЮРО ЗА ИКОНОМИЯ НА ЕНЕРГИЯ В СТРОИТЕЛСТВОТО" ЕООД</v>
          </cell>
          <cell r="H248" t="str">
            <v>060БИЕ032</v>
          </cell>
          <cell r="I248">
            <v>42387</v>
          </cell>
          <cell r="J248" t="str">
            <v>1985</v>
          </cell>
          <cell r="K248">
            <v>4420</v>
          </cell>
          <cell r="L248">
            <v>3720</v>
          </cell>
          <cell r="M248">
            <v>202</v>
          </cell>
          <cell r="N248">
            <v>102</v>
          </cell>
          <cell r="O248">
            <v>444287</v>
          </cell>
          <cell r="P248">
            <v>752427</v>
          </cell>
          <cell r="Q248">
            <v>379900</v>
          </cell>
          <cell r="R248">
            <v>0</v>
          </cell>
          <cell r="S248" t="str">
            <v>G</v>
          </cell>
          <cell r="T248" t="str">
            <v>С</v>
          </cell>
          <cell r="U248" t="str">
            <v>Изолация на външна стена , Изолация на под, Изолация на покрив, Подмяна на дограма</v>
          </cell>
          <cell r="V248">
            <v>371799</v>
          </cell>
          <cell r="W248">
            <v>386.17</v>
          </cell>
          <cell r="X248">
            <v>42808.800000000003</v>
          </cell>
          <cell r="Y248">
            <v>196597</v>
          </cell>
          <cell r="Z248">
            <v>4.5923999999999996</v>
          </cell>
          <cell r="AA248" t="str">
            <v>„НП за ЕЕ на МЖС"</v>
          </cell>
          <cell r="AB248">
            <v>49.41</v>
          </cell>
        </row>
        <row r="249">
          <cell r="A249">
            <v>176849911</v>
          </cell>
          <cell r="B249" t="str">
            <v>СДРУЖЕНИЕ НА СОБСТВЕНИЦИТЕ РАЗГРАД-ОРЕЛ-бл. 5</v>
          </cell>
          <cell r="C249" t="str">
            <v>МЖС</v>
          </cell>
          <cell r="D249" t="str">
            <v>обл.РАЗГРАД</v>
          </cell>
          <cell r="E249" t="str">
            <v>общ.РАЗГРАД</v>
          </cell>
          <cell r="F249" t="str">
            <v>гр.РАЗГРАД</v>
          </cell>
          <cell r="G249" t="str">
            <v>"БЮРО ЗА ИКОНОМИЯ НА ЕНЕРГИЯ В СТРОИТЕЛСТВОТО" ЕООД</v>
          </cell>
          <cell r="H249" t="str">
            <v>060БИЕ033</v>
          </cell>
          <cell r="I249">
            <v>42480</v>
          </cell>
          <cell r="J249" t="str">
            <v>1979</v>
          </cell>
          <cell r="K249">
            <v>8429</v>
          </cell>
          <cell r="L249">
            <v>7080</v>
          </cell>
          <cell r="M249">
            <v>217</v>
          </cell>
          <cell r="N249">
            <v>107</v>
          </cell>
          <cell r="O249">
            <v>1086078</v>
          </cell>
          <cell r="P249">
            <v>1536947</v>
          </cell>
          <cell r="Q249">
            <v>756500</v>
          </cell>
          <cell r="R249">
            <v>0</v>
          </cell>
          <cell r="S249" t="str">
            <v>E</v>
          </cell>
          <cell r="T249" t="str">
            <v>С</v>
          </cell>
          <cell r="U249" t="str">
            <v>Изолация на външна стена , Изолация на под, Изолация на покрив, Подмяна на дограма</v>
          </cell>
          <cell r="V249">
            <v>780427.7</v>
          </cell>
          <cell r="W249">
            <v>107.91</v>
          </cell>
          <cell r="X249">
            <v>46133.17</v>
          </cell>
          <cell r="Y249">
            <v>339273</v>
          </cell>
          <cell r="Z249">
            <v>7.3541999999999996</v>
          </cell>
          <cell r="AA249" t="str">
            <v>„НП за ЕЕ на МЖС"</v>
          </cell>
          <cell r="AB249">
            <v>50.77</v>
          </cell>
        </row>
        <row r="250">
          <cell r="A250">
            <v>176862702</v>
          </cell>
          <cell r="B250" t="str">
            <v>СДРУЖЕНИЕ НА СОБСТВЕНИЦИТЕ "ГРАД СМОЛЯН УЛ. "БРАТАН ШУКЕРОВ" #26 БЛ. А-6"</v>
          </cell>
          <cell r="C250" t="str">
            <v>МЖС-СМОЛЯН, КВ. УСТОВО, БЛ. А-6</v>
          </cell>
          <cell r="D250" t="str">
            <v>обл.СМОЛЯН</v>
          </cell>
          <cell r="E250" t="str">
            <v>общ.СМОЛЯН</v>
          </cell>
          <cell r="F250" t="str">
            <v>гр.СМОЛЯН</v>
          </cell>
          <cell r="G250" t="str">
            <v>"ЕНЕРДЖИ ЕФЕКТ" ЕООД</v>
          </cell>
          <cell r="H250" t="str">
            <v>075НРГ130</v>
          </cell>
          <cell r="I250">
            <v>42412</v>
          </cell>
          <cell r="J250" t="str">
            <v>1996</v>
          </cell>
          <cell r="K250">
            <v>5209</v>
          </cell>
          <cell r="L250">
            <v>3705</v>
          </cell>
          <cell r="M250">
            <v>335.3</v>
          </cell>
          <cell r="N250">
            <v>119.8</v>
          </cell>
          <cell r="O250">
            <v>540919</v>
          </cell>
          <cell r="P250">
            <v>1296870</v>
          </cell>
          <cell r="Q250">
            <v>463481</v>
          </cell>
          <cell r="R250">
            <v>0</v>
          </cell>
          <cell r="S250" t="str">
            <v>G</v>
          </cell>
          <cell r="T250" t="str">
            <v>С</v>
          </cell>
          <cell r="U250" t="str">
            <v>Изолация на външна стена , Изолация на под, Изолация на покрив, Мерки по осветление, Подмяна на дограма</v>
          </cell>
          <cell r="V250">
            <v>833389.2</v>
          </cell>
          <cell r="W250">
            <v>66.010000000000005</v>
          </cell>
          <cell r="X250">
            <v>93930</v>
          </cell>
          <cell r="Y250">
            <v>610300</v>
          </cell>
          <cell r="Z250">
            <v>6.4973000000000001</v>
          </cell>
          <cell r="AA250" t="str">
            <v>„НП за ЕЕ на МЖС"</v>
          </cell>
          <cell r="AB250">
            <v>64.260000000000005</v>
          </cell>
        </row>
        <row r="251">
          <cell r="A251">
            <v>176850162</v>
          </cell>
          <cell r="B251" t="str">
            <v>СДРУЖЕНИЕ НА СОБСТВЕНИЦИТЕ "ГР. СМОЛЯН, УЛ. "ПЕТЪР БЕРОН"#6, БЛ. "ОСТРИЦА"-5"</v>
          </cell>
          <cell r="C251" t="str">
            <v>МЖС-СМОЛЯН, "ОСТРИЦА" 5</v>
          </cell>
          <cell r="D251" t="str">
            <v>обл.СМОЛЯН</v>
          </cell>
          <cell r="E251" t="str">
            <v>общ.СМОЛЯН</v>
          </cell>
          <cell r="F251" t="str">
            <v>гр.СМОЛЯН</v>
          </cell>
          <cell r="G251" t="str">
            <v>"ЕНЕРДЖИ ЕФЕКТ" ЕООД</v>
          </cell>
          <cell r="H251" t="str">
            <v>075НРГ131</v>
          </cell>
          <cell r="I251">
            <v>42412</v>
          </cell>
          <cell r="J251" t="str">
            <v>1989</v>
          </cell>
          <cell r="K251">
            <v>4308</v>
          </cell>
          <cell r="L251">
            <v>3381</v>
          </cell>
          <cell r="M251">
            <v>291.7</v>
          </cell>
          <cell r="N251">
            <v>119.9</v>
          </cell>
          <cell r="O251">
            <v>605249</v>
          </cell>
          <cell r="P251">
            <v>1019536</v>
          </cell>
          <cell r="Q251">
            <v>419200</v>
          </cell>
          <cell r="R251">
            <v>0</v>
          </cell>
          <cell r="S251" t="str">
            <v>G</v>
          </cell>
          <cell r="T251" t="str">
            <v>С</v>
          </cell>
          <cell r="U251" t="str">
            <v>Изолация на външна стена , Изолация на под, Изолация на покрив, Мерки по осветление, Подмяна на дограма</v>
          </cell>
          <cell r="V251">
            <v>600335</v>
          </cell>
          <cell r="W251">
            <v>55.607999999999997</v>
          </cell>
          <cell r="X251">
            <v>74070</v>
          </cell>
          <cell r="Y251">
            <v>445389</v>
          </cell>
          <cell r="Z251">
            <v>6.0129999999999999</v>
          </cell>
          <cell r="AA251" t="str">
            <v>„НП за ЕЕ на МЖС"</v>
          </cell>
          <cell r="AB251">
            <v>58.88</v>
          </cell>
        </row>
        <row r="252">
          <cell r="A252">
            <v>176821253</v>
          </cell>
          <cell r="B252" t="str">
            <v>СДРУЖЕНИЕ НА СОБСТВЕНИЦИТЕ ''МАДАРА 28'', гр.ВАРНА</v>
          </cell>
          <cell r="C252" t="str">
            <v>МЖС</v>
          </cell>
          <cell r="D252" t="str">
            <v>обл.ВАРНА</v>
          </cell>
          <cell r="E252" t="str">
            <v>общ.ВАРНА</v>
          </cell>
          <cell r="F252" t="str">
            <v>гр.ВАРНА</v>
          </cell>
          <cell r="G252" t="str">
            <v>"ЕНЕРДЖИ ЕФЕКТ" ЕООД</v>
          </cell>
          <cell r="H252" t="str">
            <v>075НРГ132</v>
          </cell>
          <cell r="I252">
            <v>42447</v>
          </cell>
          <cell r="J252" t="str">
            <v>1970</v>
          </cell>
          <cell r="K252">
            <v>6589</v>
          </cell>
          <cell r="L252">
            <v>6189</v>
          </cell>
          <cell r="M252">
            <v>109.5</v>
          </cell>
          <cell r="N252">
            <v>66.400000000000006</v>
          </cell>
          <cell r="O252">
            <v>354501</v>
          </cell>
          <cell r="P252">
            <v>677589</v>
          </cell>
          <cell r="Q252">
            <v>410690</v>
          </cell>
          <cell r="R252">
            <v>0</v>
          </cell>
          <cell r="S252" t="str">
            <v>E</v>
          </cell>
          <cell r="T252" t="str">
            <v>С</v>
          </cell>
          <cell r="U252" t="str">
            <v>Изолация на външна стена , Изолация на под, Изолация на покрив, Мерки по осветление, Подмяна на дограма</v>
          </cell>
          <cell r="V252">
            <v>269888</v>
          </cell>
          <cell r="W252">
            <v>198.09</v>
          </cell>
          <cell r="X252">
            <v>56077</v>
          </cell>
          <cell r="Y252">
            <v>370621</v>
          </cell>
          <cell r="Z252">
            <v>6.6090999999999998</v>
          </cell>
          <cell r="AA252" t="str">
            <v>„НП за ЕЕ на МЖС"</v>
          </cell>
          <cell r="AB252">
            <v>39.83</v>
          </cell>
        </row>
        <row r="253">
          <cell r="A253">
            <v>176827578</v>
          </cell>
          <cell r="B253" t="str">
            <v>Сдружение на собствениците"Ловеч - ж.к. Младост - бл.327</v>
          </cell>
          <cell r="C253" t="str">
            <v>МЖС БЛ. 327</v>
          </cell>
          <cell r="D253" t="str">
            <v>обл.ЛОВЕЧ</v>
          </cell>
          <cell r="E253" t="str">
            <v>общ.ЛОВЕЧ</v>
          </cell>
          <cell r="F253" t="str">
            <v>гр.ЛОВЕЧ</v>
          </cell>
          <cell r="G253" t="str">
            <v>"ЕНЕРДЖИ ЕФЕКТ" ЕООД</v>
          </cell>
          <cell r="H253" t="str">
            <v>075НРГ134</v>
          </cell>
          <cell r="I253">
            <v>42485</v>
          </cell>
          <cell r="J253" t="str">
            <v>1989</v>
          </cell>
          <cell r="K253">
            <v>7310</v>
          </cell>
          <cell r="L253">
            <v>6437</v>
          </cell>
          <cell r="M253">
            <v>267.8</v>
          </cell>
          <cell r="N253">
            <v>101.2</v>
          </cell>
          <cell r="O253">
            <v>978093</v>
          </cell>
          <cell r="P253">
            <v>1724320</v>
          </cell>
          <cell r="Q253">
            <v>652200</v>
          </cell>
          <cell r="R253">
            <v>0</v>
          </cell>
          <cell r="S253" t="str">
            <v>G</v>
          </cell>
          <cell r="T253" t="str">
            <v>С</v>
          </cell>
          <cell r="U253" t="str">
            <v>Изолация на външна стена , Изолация на под, Изолация на покрив, Мерки по осветление, Подмяна на дограма</v>
          </cell>
          <cell r="V253">
            <v>1072109</v>
          </cell>
          <cell r="W253">
            <v>264.33999999999997</v>
          </cell>
          <cell r="X253">
            <v>115510</v>
          </cell>
          <cell r="Y253">
            <v>943986</v>
          </cell>
          <cell r="Z253">
            <v>8.1722999999999999</v>
          </cell>
          <cell r="AA253" t="str">
            <v>„НП за ЕЕ на МЖС"</v>
          </cell>
          <cell r="AB253">
            <v>62.17</v>
          </cell>
        </row>
        <row r="254">
          <cell r="A254">
            <v>176852793</v>
          </cell>
          <cell r="B254" t="str">
            <v>Сдружение на собствениците"Ловеч-ул.Бяло море-бл.214</v>
          </cell>
          <cell r="C254" t="str">
            <v>МЖС 214</v>
          </cell>
          <cell r="D254" t="str">
            <v>обл.ЛОВЕЧ</v>
          </cell>
          <cell r="E254" t="str">
            <v>общ.ЛОВЕЧ</v>
          </cell>
          <cell r="F254" t="str">
            <v>гр.ЛОВЕЧ</v>
          </cell>
          <cell r="G254" t="str">
            <v>"ЕНЕРДЖИ ЕФЕКТ" ЕООД</v>
          </cell>
          <cell r="H254" t="str">
            <v>075НРГ135</v>
          </cell>
          <cell r="I254">
            <v>42486</v>
          </cell>
          <cell r="J254" t="str">
            <v>1979</v>
          </cell>
          <cell r="K254">
            <v>6744</v>
          </cell>
          <cell r="L254">
            <v>5318</v>
          </cell>
          <cell r="M254">
            <v>277</v>
          </cell>
          <cell r="N254">
            <v>89.5</v>
          </cell>
          <cell r="O254">
            <v>791645</v>
          </cell>
          <cell r="P254">
            <v>1472446</v>
          </cell>
          <cell r="Q254">
            <v>476000</v>
          </cell>
          <cell r="R254">
            <v>0</v>
          </cell>
          <cell r="S254" t="str">
            <v>F</v>
          </cell>
          <cell r="T254" t="str">
            <v>С</v>
          </cell>
          <cell r="U254" t="str">
            <v>Изолация на външна стена , Изолация на под, Изолация на покрив, Мерки по осветление, Подмяна на дограма</v>
          </cell>
          <cell r="V254">
            <v>996339</v>
          </cell>
          <cell r="W254">
            <v>143.88</v>
          </cell>
          <cell r="X254">
            <v>116370</v>
          </cell>
          <cell r="Y254">
            <v>755488</v>
          </cell>
          <cell r="Z254">
            <v>6.4920999999999998</v>
          </cell>
          <cell r="AA254" t="str">
            <v>„НП за ЕЕ на МЖС"</v>
          </cell>
          <cell r="AB254">
            <v>67.66</v>
          </cell>
        </row>
        <row r="255">
          <cell r="A255">
            <v>176828479</v>
          </cell>
          <cell r="B255" t="str">
            <v>Сдружение на собствениците"Ловеч - ул. Осъмска #39</v>
          </cell>
          <cell r="C255" t="str">
            <v>МЖС</v>
          </cell>
          <cell r="D255" t="str">
            <v>обл.ЛОВЕЧ</v>
          </cell>
          <cell r="E255" t="str">
            <v>общ.ЛОВЕЧ</v>
          </cell>
          <cell r="F255" t="str">
            <v>гр.ЛОВЕЧ</v>
          </cell>
          <cell r="G255" t="str">
            <v>"ЕНЕРДЖИ ЕФЕКТ" ЕООД</v>
          </cell>
          <cell r="H255" t="str">
            <v>075НРГ136</v>
          </cell>
          <cell r="I255">
            <v>42487</v>
          </cell>
          <cell r="J255" t="str">
            <v>1989</v>
          </cell>
          <cell r="K255">
            <v>9342</v>
          </cell>
          <cell r="L255">
            <v>6852</v>
          </cell>
          <cell r="M255">
            <v>239</v>
          </cell>
          <cell r="N255">
            <v>90</v>
          </cell>
          <cell r="O255">
            <v>1056354</v>
          </cell>
          <cell r="P255">
            <v>2007447</v>
          </cell>
          <cell r="Q255">
            <v>616130</v>
          </cell>
          <cell r="R255">
            <v>0</v>
          </cell>
          <cell r="S255" t="str">
            <v>G</v>
          </cell>
          <cell r="T255" t="str">
            <v>С</v>
          </cell>
          <cell r="U255" t="str">
            <v>Изолация на външна стена , Изолация на под, Изолация на покрив, Мерки по осветление, Подмяна на дограма</v>
          </cell>
          <cell r="V255">
            <v>1391312</v>
          </cell>
          <cell r="W255">
            <v>373.85</v>
          </cell>
          <cell r="X255">
            <v>185980</v>
          </cell>
          <cell r="Y255">
            <v>1191482</v>
          </cell>
          <cell r="Z255">
            <v>6.4065000000000003</v>
          </cell>
          <cell r="AA255" t="str">
            <v>„НП за ЕЕ на МЖС"</v>
          </cell>
          <cell r="AB255">
            <v>69.3</v>
          </cell>
        </row>
        <row r="256">
          <cell r="A256">
            <v>176820856</v>
          </cell>
          <cell r="B256" t="str">
            <v>Сдружение на собствениците"Ловеч - ул.Осъмска 40 - бл.271</v>
          </cell>
          <cell r="C256" t="str">
            <v>МЖС</v>
          </cell>
          <cell r="D256" t="str">
            <v>обл.ЛОВЕЧ</v>
          </cell>
          <cell r="E256" t="str">
            <v>общ.ЛОВЕЧ</v>
          </cell>
          <cell r="F256" t="str">
            <v>гр.ЛОВЕЧ</v>
          </cell>
          <cell r="G256" t="str">
            <v>"ЕНЕРДЖИ ЕФЕКТ" ЕООД</v>
          </cell>
          <cell r="H256" t="str">
            <v>075НРГ137</v>
          </cell>
          <cell r="I256">
            <v>42488</v>
          </cell>
          <cell r="J256" t="str">
            <v>1989</v>
          </cell>
          <cell r="K256">
            <v>7307</v>
          </cell>
          <cell r="L256">
            <v>5453</v>
          </cell>
          <cell r="M256">
            <v>294.7</v>
          </cell>
          <cell r="N256">
            <v>89.7</v>
          </cell>
          <cell r="O256">
            <v>1025280</v>
          </cell>
          <cell r="P256">
            <v>1606972</v>
          </cell>
          <cell r="Q256">
            <v>489120</v>
          </cell>
          <cell r="R256">
            <v>0</v>
          </cell>
          <cell r="S256" t="str">
            <v>G</v>
          </cell>
          <cell r="T256" t="str">
            <v>С</v>
          </cell>
          <cell r="U256" t="str">
            <v>Изолация на външна стена , Изолация на под, Изолация на покрив, Мерки по осветление, Подмяна на дограма</v>
          </cell>
          <cell r="V256">
            <v>1117848</v>
          </cell>
          <cell r="W256">
            <v>230.93</v>
          </cell>
          <cell r="X256">
            <v>146030</v>
          </cell>
          <cell r="Y256">
            <v>878297</v>
          </cell>
          <cell r="Z256">
            <v>6.0144000000000002</v>
          </cell>
          <cell r="AA256" t="str">
            <v>„НП за ЕЕ на МЖС"</v>
          </cell>
          <cell r="AB256">
            <v>69.56</v>
          </cell>
        </row>
        <row r="257">
          <cell r="A257">
            <v>176824915</v>
          </cell>
          <cell r="B257" t="str">
            <v>Сдружение на собствениците"Ловеч - ж.к. Здравец - бл. 211</v>
          </cell>
          <cell r="C257" t="str">
            <v>МЖС -БЛ 211</v>
          </cell>
          <cell r="D257" t="str">
            <v>обл.ЛОВЕЧ</v>
          </cell>
          <cell r="E257" t="str">
            <v>общ.ЛОВЕЧ</v>
          </cell>
          <cell r="F257" t="str">
            <v>гр.ЛОВЕЧ</v>
          </cell>
          <cell r="G257" t="str">
            <v>"ЕНЕРДЖИ ЕФЕКТ" ЕООД</v>
          </cell>
          <cell r="H257" t="str">
            <v>075НРГ138</v>
          </cell>
          <cell r="I257">
            <v>42488</v>
          </cell>
          <cell r="J257" t="str">
            <v>1989</v>
          </cell>
          <cell r="K257">
            <v>6699.6</v>
          </cell>
          <cell r="L257">
            <v>4701</v>
          </cell>
          <cell r="M257">
            <v>320.7</v>
          </cell>
          <cell r="N257">
            <v>97.3</v>
          </cell>
          <cell r="O257">
            <v>879881</v>
          </cell>
          <cell r="P257">
            <v>1508103</v>
          </cell>
          <cell r="Q257">
            <v>457580</v>
          </cell>
          <cell r="R257">
            <v>0</v>
          </cell>
          <cell r="S257" t="str">
            <v>G</v>
          </cell>
          <cell r="T257" t="str">
            <v>С</v>
          </cell>
          <cell r="U257" t="str">
            <v>Изолация на външна стена , Изолация на под, Изолация на покрив, Мерки по осветление, Подмяна на дограма</v>
          </cell>
          <cell r="V257">
            <v>1050523</v>
          </cell>
          <cell r="W257">
            <v>308.745</v>
          </cell>
          <cell r="X257">
            <v>141870</v>
          </cell>
          <cell r="Y257">
            <v>821606</v>
          </cell>
          <cell r="Z257">
            <v>5.7911999999999999</v>
          </cell>
          <cell r="AA257" t="str">
            <v>„НП за ЕЕ на МЖС"</v>
          </cell>
          <cell r="AB257">
            <v>69.650000000000006</v>
          </cell>
        </row>
        <row r="258">
          <cell r="A258">
            <v>176832148</v>
          </cell>
          <cell r="B258" t="str">
            <v>СДРУЖЕНИЕ НА СОБСТВЕНИЦИТЕ "гр. ПЛОВДИВ, район ТРАКИЯ, бл. 251"</v>
          </cell>
          <cell r="C258" t="str">
            <v>МЖС-ПЛОВДИВ, "ТРАКИЯ", БЛ. 251</v>
          </cell>
          <cell r="D258" t="str">
            <v>обл.ПЛОВДИВ</v>
          </cell>
          <cell r="E258" t="str">
            <v>общ.ПЛОВДИВ</v>
          </cell>
          <cell r="F258" t="str">
            <v>гр.ПЛОВДИВ</v>
          </cell>
          <cell r="G258" t="str">
            <v>"ЕНЕРДЖИ ЕФЕКТ" ЕАД</v>
          </cell>
          <cell r="H258" t="str">
            <v>077ЕЕС070</v>
          </cell>
          <cell r="I258">
            <v>42426</v>
          </cell>
          <cell r="J258" t="str">
            <v>1991</v>
          </cell>
          <cell r="K258">
            <v>3213</v>
          </cell>
          <cell r="L258">
            <v>3065</v>
          </cell>
          <cell r="M258">
            <v>150.6</v>
          </cell>
          <cell r="N258">
            <v>78.900000000000006</v>
          </cell>
          <cell r="O258">
            <v>221814</v>
          </cell>
          <cell r="P258">
            <v>461356</v>
          </cell>
          <cell r="Q258">
            <v>241740</v>
          </cell>
          <cell r="R258">
            <v>178224</v>
          </cell>
          <cell r="S258" t="str">
            <v>F</v>
          </cell>
          <cell r="T258" t="str">
            <v>С</v>
          </cell>
          <cell r="U258" t="str">
            <v>Изолация на външна стена , Изолация на под, Изолация на покрив, Мерки по осветление, Подмяна на дограма</v>
          </cell>
          <cell r="V258">
            <v>219612</v>
          </cell>
          <cell r="W258">
            <v>123.88</v>
          </cell>
          <cell r="X258">
            <v>35055.627999999997</v>
          </cell>
          <cell r="Y258">
            <v>247240</v>
          </cell>
          <cell r="Z258">
            <v>7.0526999999999997</v>
          </cell>
          <cell r="AA258" t="str">
            <v>„НП за ЕЕ на МЖС"</v>
          </cell>
          <cell r="AB258">
            <v>47.6</v>
          </cell>
        </row>
        <row r="259">
          <cell r="A259">
            <v>176847910</v>
          </cell>
          <cell r="B259" t="str">
            <v>СДРУЖЕНИЕ НА СОБСТВЕНИЦИТЕ НА БЛ.НЕВЯСТАТА 10 ВХ.А,ВХ.Б И ВХ.В</v>
          </cell>
          <cell r="C259" t="str">
            <v>МЖС</v>
          </cell>
          <cell r="D259" t="str">
            <v>обл.СМОЛЯН</v>
          </cell>
          <cell r="E259" t="str">
            <v>общ.СМОЛЯН</v>
          </cell>
          <cell r="F259" t="str">
            <v>гр.СМОЛЯН</v>
          </cell>
          <cell r="G259" t="str">
            <v>"КОНТАЧ" ООД</v>
          </cell>
          <cell r="H259" t="str">
            <v>079КТН082</v>
          </cell>
          <cell r="I259">
            <v>42414</v>
          </cell>
          <cell r="J259" t="str">
            <v>1990</v>
          </cell>
          <cell r="K259">
            <v>4188.75</v>
          </cell>
          <cell r="L259">
            <v>2760</v>
          </cell>
          <cell r="M259">
            <v>311</v>
          </cell>
          <cell r="N259">
            <v>93</v>
          </cell>
          <cell r="O259">
            <v>451907</v>
          </cell>
          <cell r="P259">
            <v>858288</v>
          </cell>
          <cell r="Q259">
            <v>298580</v>
          </cell>
          <cell r="R259">
            <v>0</v>
          </cell>
          <cell r="S259" t="str">
            <v>G</v>
          </cell>
          <cell r="T259" t="str">
            <v>С</v>
          </cell>
          <cell r="U259" t="str">
            <v>Изолация на външна стена , Изолация на под, Изолация на покрив, Мерки по осветление, Подмяна на дограма</v>
          </cell>
          <cell r="V259">
            <v>592308</v>
          </cell>
          <cell r="W259">
            <v>86.12</v>
          </cell>
          <cell r="X259">
            <v>69470</v>
          </cell>
          <cell r="Y259">
            <v>455342</v>
          </cell>
          <cell r="Z259">
            <v>6.5545</v>
          </cell>
          <cell r="AA259" t="str">
            <v>„НП за ЕЕ на МЖС"</v>
          </cell>
          <cell r="AB259">
            <v>69.010000000000005</v>
          </cell>
        </row>
        <row r="260">
          <cell r="A260">
            <v>176847955</v>
          </cell>
          <cell r="B260" t="str">
            <v>СДРУЖЕНИЕ НА СОБСТВЕНИЦИТЕ ,УЛ." ХАДЖИ ХРИСТО ПОПГЕОРГИЕВ" # 16</v>
          </cell>
          <cell r="C260" t="str">
            <v>МЖС</v>
          </cell>
          <cell r="D260" t="str">
            <v>обл.СМОЛЯН</v>
          </cell>
          <cell r="E260" t="str">
            <v>общ.СМОЛЯН</v>
          </cell>
          <cell r="F260" t="str">
            <v>гр.СМОЛЯН</v>
          </cell>
          <cell r="G260" t="str">
            <v>"КОНТАЧ" ООД</v>
          </cell>
          <cell r="H260" t="str">
            <v>079КТН083</v>
          </cell>
          <cell r="I260">
            <v>42414</v>
          </cell>
          <cell r="J260" t="str">
            <v>1981</v>
          </cell>
          <cell r="K260">
            <v>4598.5</v>
          </cell>
          <cell r="L260">
            <v>3656.4</v>
          </cell>
          <cell r="M260">
            <v>305.7</v>
          </cell>
          <cell r="N260">
            <v>103.8</v>
          </cell>
          <cell r="O260">
            <v>526593</v>
          </cell>
          <cell r="P260">
            <v>1117913</v>
          </cell>
          <cell r="Q260">
            <v>379800</v>
          </cell>
          <cell r="R260">
            <v>0</v>
          </cell>
          <cell r="S260" t="str">
            <v>G</v>
          </cell>
          <cell r="T260" t="str">
            <v>С</v>
          </cell>
          <cell r="U260" t="str">
            <v>Изолация на външна стена , Изолация на под, Изолация на покрив, Мерки по осветление, Подмяна на дограма</v>
          </cell>
          <cell r="V260">
            <v>738116</v>
          </cell>
          <cell r="W260">
            <v>77.86</v>
          </cell>
          <cell r="X260">
            <v>84520</v>
          </cell>
          <cell r="Y260">
            <v>609383</v>
          </cell>
          <cell r="Z260">
            <v>7.2099000000000002</v>
          </cell>
          <cell r="AA260" t="str">
            <v>„НП за ЕЕ на МЖС"</v>
          </cell>
          <cell r="AB260">
            <v>66.02</v>
          </cell>
        </row>
        <row r="261">
          <cell r="A261">
            <v>176848040</v>
          </cell>
          <cell r="B261" t="str">
            <v>СДРУЖЕНИЕ НА СОБСТВЕНИЦИТЕ "ГР.СМОЛЯН, УЛ."ХАН АСПАРУХ " # 11 БЛОК #6</v>
          </cell>
          <cell r="C261" t="str">
            <v>МЖС</v>
          </cell>
          <cell r="D261" t="str">
            <v>обл.СМОЛЯН</v>
          </cell>
          <cell r="E261" t="str">
            <v>общ.СМОЛЯН</v>
          </cell>
          <cell r="F261" t="str">
            <v>гр.СМОЛЯН</v>
          </cell>
          <cell r="G261" t="str">
            <v>"КОНТАЧ" ООД</v>
          </cell>
          <cell r="H261" t="str">
            <v>079КТН084</v>
          </cell>
          <cell r="I261">
            <v>42414</v>
          </cell>
          <cell r="J261" t="str">
            <v>1977</v>
          </cell>
          <cell r="K261">
            <v>4893</v>
          </cell>
          <cell r="L261">
            <v>4131.5</v>
          </cell>
          <cell r="M261">
            <v>315</v>
          </cell>
          <cell r="N261">
            <v>104.8</v>
          </cell>
          <cell r="O261">
            <v>597562</v>
          </cell>
          <cell r="P261">
            <v>1301430</v>
          </cell>
          <cell r="Q261">
            <v>433140</v>
          </cell>
          <cell r="R261">
            <v>0</v>
          </cell>
          <cell r="S261" t="str">
            <v>G</v>
          </cell>
          <cell r="T261" t="str">
            <v>С</v>
          </cell>
          <cell r="U261" t="str">
            <v>Изолация на външна стена , Изолация на под, Изолация на покрив, Мерки по осветление, Подмяна на дограма</v>
          </cell>
          <cell r="V261">
            <v>868281</v>
          </cell>
          <cell r="W261">
            <v>106.44</v>
          </cell>
          <cell r="X261">
            <v>100550</v>
          </cell>
          <cell r="Y261">
            <v>702649</v>
          </cell>
          <cell r="Z261">
            <v>6.9880000000000004</v>
          </cell>
          <cell r="AA261" t="str">
            <v>„НП за ЕЕ на МЖС"</v>
          </cell>
          <cell r="AB261">
            <v>66.709999999999994</v>
          </cell>
        </row>
        <row r="262">
          <cell r="A262">
            <v>176832406</v>
          </cell>
          <cell r="B262" t="str">
            <v>СДРУЖЕНИЕ НА СОБСТВЕНИЦИТЕ"БАЛИК-62-ГР.ДОБРИЧ</v>
          </cell>
          <cell r="C262" t="str">
            <v>МЖС 62</v>
          </cell>
          <cell r="D262" t="str">
            <v>обл.ДОБРИЧ</v>
          </cell>
          <cell r="E262" t="str">
            <v>общ.ДОБРИЧ-ГРАД</v>
          </cell>
          <cell r="F262" t="str">
            <v>гр.ДОБРИЧ</v>
          </cell>
          <cell r="G262" t="str">
            <v>"КОНТАЧ" ООД</v>
          </cell>
          <cell r="H262" t="str">
            <v>079КТН085</v>
          </cell>
          <cell r="I262">
            <v>42414</v>
          </cell>
          <cell r="J262" t="str">
            <v>1985</v>
          </cell>
          <cell r="K262">
            <v>5761</v>
          </cell>
          <cell r="L262">
            <v>4962</v>
          </cell>
          <cell r="M262">
            <v>145.69999999999999</v>
          </cell>
          <cell r="N262">
            <v>78.599999999999994</v>
          </cell>
          <cell r="O262">
            <v>554731</v>
          </cell>
          <cell r="P262">
            <v>723082</v>
          </cell>
          <cell r="Q262">
            <v>389800</v>
          </cell>
          <cell r="R262">
            <v>0</v>
          </cell>
          <cell r="S262" t="str">
            <v>E</v>
          </cell>
          <cell r="T262" t="str">
            <v>С</v>
          </cell>
          <cell r="U262" t="str">
            <v>Изолация на външна стена , Изолация на под, Изолация на покрив, Мерки по осветление, Подмяна на дограма</v>
          </cell>
          <cell r="V262">
            <v>323465</v>
          </cell>
          <cell r="W262">
            <v>95.4</v>
          </cell>
          <cell r="X262">
            <v>28424.15</v>
          </cell>
          <cell r="Y262">
            <v>349410</v>
          </cell>
          <cell r="Z262">
            <v>12.2927</v>
          </cell>
          <cell r="AA262" t="str">
            <v>„НП за ЕЕ на МЖС"</v>
          </cell>
          <cell r="AB262">
            <v>44.73</v>
          </cell>
        </row>
        <row r="263">
          <cell r="A263">
            <v>176841672</v>
          </cell>
          <cell r="B263" t="str">
            <v>Сдружение на собствениците"Ловеч - ул.Цар Освободител 38 - бл.Цар Освободител"</v>
          </cell>
          <cell r="C263" t="str">
            <v>МЖС-ЛОВЕЧ, "ЦАР ОСВОБОДИТЕЛ" 38</v>
          </cell>
          <cell r="D263" t="str">
            <v>обл.ЛОВЕЧ</v>
          </cell>
          <cell r="E263" t="str">
            <v>общ.ЛОВЕЧ</v>
          </cell>
          <cell r="F263" t="str">
            <v>гр.ЛОВЕЧ</v>
          </cell>
          <cell r="G263" t="str">
            <v>"КОНТАЧ" ООД</v>
          </cell>
          <cell r="H263" t="str">
            <v>079КТН086</v>
          </cell>
          <cell r="I263">
            <v>42488</v>
          </cell>
          <cell r="J263" t="str">
            <v>1977</v>
          </cell>
          <cell r="K263">
            <v>4467</v>
          </cell>
          <cell r="L263">
            <v>3696</v>
          </cell>
          <cell r="M263">
            <v>179.1</v>
          </cell>
          <cell r="N263">
            <v>70.7</v>
          </cell>
          <cell r="O263">
            <v>220320</v>
          </cell>
          <cell r="P263">
            <v>662115</v>
          </cell>
          <cell r="Q263">
            <v>261229</v>
          </cell>
          <cell r="R263">
            <v>0</v>
          </cell>
          <cell r="S263" t="str">
            <v>G</v>
          </cell>
          <cell r="T263" t="str">
            <v>С</v>
          </cell>
          <cell r="U263" t="str">
            <v>Изолация на външна стена , Изолация на под, Изолация на покрив, Мерки по осветление, Подмяна на дограма</v>
          </cell>
          <cell r="V263">
            <v>400886</v>
          </cell>
          <cell r="W263">
            <v>235.51</v>
          </cell>
          <cell r="X263">
            <v>87907</v>
          </cell>
          <cell r="Y263">
            <v>403694</v>
          </cell>
          <cell r="Z263">
            <v>4.5922000000000001</v>
          </cell>
          <cell r="AA263" t="str">
            <v>„НП за ЕЕ на МЖС"</v>
          </cell>
          <cell r="AB263">
            <v>60.54</v>
          </cell>
        </row>
        <row r="264">
          <cell r="A264">
            <v>176832755</v>
          </cell>
          <cell r="B264" t="str">
            <v>Сдружение на собствениците"Ловеч - ул.Цар Освободител 30 - бл.Самуил"</v>
          </cell>
          <cell r="C264" t="str">
            <v>МЖС-ЛОВЕЧ, "ЦАР ОСВОБОДИТЕЛ" 30</v>
          </cell>
          <cell r="D264" t="str">
            <v>обл.ЛОВЕЧ</v>
          </cell>
          <cell r="E264" t="str">
            <v>общ.ЛОВЕЧ</v>
          </cell>
          <cell r="F264" t="str">
            <v>гр.ЛОВЕЧ</v>
          </cell>
          <cell r="G264" t="str">
            <v>"КОНТАЧ" ООД</v>
          </cell>
          <cell r="H264" t="str">
            <v>079КТН087</v>
          </cell>
          <cell r="I264">
            <v>42488</v>
          </cell>
          <cell r="J264" t="str">
            <v>1977</v>
          </cell>
          <cell r="K264">
            <v>4467</v>
          </cell>
          <cell r="L264">
            <v>3728</v>
          </cell>
          <cell r="M264">
            <v>204.7</v>
          </cell>
          <cell r="N264">
            <v>71.2</v>
          </cell>
          <cell r="O264">
            <v>251216</v>
          </cell>
          <cell r="P264">
            <v>763167</v>
          </cell>
          <cell r="Q264">
            <v>265418</v>
          </cell>
          <cell r="R264">
            <v>0</v>
          </cell>
          <cell r="S264" t="str">
            <v>G</v>
          </cell>
          <cell r="T264" t="str">
            <v>С</v>
          </cell>
          <cell r="U264" t="str">
            <v>Изолация на външна стена , Изолация на под, Изолация на покрив, Мерки по осветление, Подмяна на дограма</v>
          </cell>
          <cell r="V264">
            <v>497751</v>
          </cell>
          <cell r="W264">
            <v>253.88</v>
          </cell>
          <cell r="X264">
            <v>99230</v>
          </cell>
          <cell r="Y264">
            <v>414594</v>
          </cell>
          <cell r="Z264">
            <v>4.1780999999999997</v>
          </cell>
          <cell r="AA264" t="str">
            <v>„НП за ЕЕ на МЖС"</v>
          </cell>
          <cell r="AB264">
            <v>65.22</v>
          </cell>
        </row>
        <row r="265">
          <cell r="A265">
            <v>176824662</v>
          </cell>
          <cell r="B265" t="str">
            <v>Сдружение на собствениците"Ловеч - ж.к. Червен бряг - бл.115 - вх. А"</v>
          </cell>
          <cell r="C265" t="str">
            <v>МЖС</v>
          </cell>
          <cell r="D265" t="str">
            <v>обл.ЛОВЕЧ</v>
          </cell>
          <cell r="E265" t="str">
            <v>общ.ЛОВЕЧ</v>
          </cell>
          <cell r="F265" t="str">
            <v>гр.ЛОВЕЧ</v>
          </cell>
          <cell r="G265" t="str">
            <v>"КОНТАЧ" ООД</v>
          </cell>
          <cell r="H265" t="str">
            <v>079КТН088</v>
          </cell>
          <cell r="I265">
            <v>42488</v>
          </cell>
          <cell r="J265" t="str">
            <v>1978</v>
          </cell>
          <cell r="K265">
            <v>3885</v>
          </cell>
          <cell r="L265">
            <v>3811</v>
          </cell>
          <cell r="M265">
            <v>209.5</v>
          </cell>
          <cell r="N265">
            <v>88.3</v>
          </cell>
          <cell r="O265">
            <v>265109</v>
          </cell>
          <cell r="P265">
            <v>798226</v>
          </cell>
          <cell r="Q265">
            <v>336530</v>
          </cell>
          <cell r="R265">
            <v>0</v>
          </cell>
          <cell r="S265" t="str">
            <v>F</v>
          </cell>
          <cell r="T265" t="str">
            <v>С</v>
          </cell>
          <cell r="U265" t="str">
            <v>Изолация на външна стена , Изолация на под, Изолация на покрив, Мерки по осветление, Подмяна на дограма</v>
          </cell>
          <cell r="V265">
            <v>461693</v>
          </cell>
          <cell r="W265">
            <v>162.21</v>
          </cell>
          <cell r="X265">
            <v>76205</v>
          </cell>
          <cell r="Y265">
            <v>459701</v>
          </cell>
          <cell r="Z265">
            <v>6.0324</v>
          </cell>
          <cell r="AA265" t="str">
            <v>„НП за ЕЕ на МЖС"</v>
          </cell>
          <cell r="AB265">
            <v>57.83</v>
          </cell>
        </row>
        <row r="266">
          <cell r="A266">
            <v>176821794</v>
          </cell>
          <cell r="B266" t="str">
            <v>Сдружение на собствениците"ЛОВЕЧ, ж.к.ЗДРАВЕЦ, бл.217"</v>
          </cell>
          <cell r="C266" t="str">
            <v>МЖС</v>
          </cell>
          <cell r="D266" t="str">
            <v>обл.ЛОВЕЧ</v>
          </cell>
          <cell r="E266" t="str">
            <v>общ.ЛОВЕЧ</v>
          </cell>
          <cell r="F266" t="str">
            <v>гр.ЛОВЕЧ</v>
          </cell>
          <cell r="G266" t="str">
            <v>"КОНТАЧ" ООД</v>
          </cell>
          <cell r="H266" t="str">
            <v>079КТН089</v>
          </cell>
          <cell r="I266">
            <v>42488</v>
          </cell>
          <cell r="J266" t="str">
            <v>1976</v>
          </cell>
          <cell r="K266">
            <v>3982</v>
          </cell>
          <cell r="L266">
            <v>3185</v>
          </cell>
          <cell r="M266">
            <v>249.2</v>
          </cell>
          <cell r="N266">
            <v>105.4</v>
          </cell>
          <cell r="O266">
            <v>585537</v>
          </cell>
          <cell r="P266">
            <v>793641</v>
          </cell>
          <cell r="Q266">
            <v>335800</v>
          </cell>
          <cell r="R266">
            <v>0</v>
          </cell>
          <cell r="S266" t="str">
            <v>F</v>
          </cell>
          <cell r="T266" t="str">
            <v>С</v>
          </cell>
          <cell r="U266" t="str">
            <v>Изолация на външна стена , Изолация на под, Изолация на покрив, Мерки по осветление, Подмяна на дограма</v>
          </cell>
          <cell r="V266">
            <v>457826</v>
          </cell>
          <cell r="W266">
            <v>30.96</v>
          </cell>
          <cell r="X266">
            <v>51798</v>
          </cell>
          <cell r="Y266">
            <v>410975</v>
          </cell>
          <cell r="Z266">
            <v>7.9340999999999999</v>
          </cell>
          <cell r="AA266" t="str">
            <v>„НП за ЕЕ на МЖС"</v>
          </cell>
          <cell r="AB266">
            <v>57.68</v>
          </cell>
        </row>
        <row r="267">
          <cell r="A267">
            <v>176826026</v>
          </cell>
          <cell r="B267" t="str">
            <v>Сдружение на собствениците"Ловеч - ул.Тодор Каблешков 30 - Мусала</v>
          </cell>
          <cell r="C267" t="str">
            <v>МЖС</v>
          </cell>
          <cell r="D267" t="str">
            <v>обл.ЛОВЕЧ</v>
          </cell>
          <cell r="E267" t="str">
            <v>общ.ЛОВЕЧ</v>
          </cell>
          <cell r="F267" t="str">
            <v>гр.ЛОВЕЧ</v>
          </cell>
          <cell r="G267" t="str">
            <v>"КОНТАЧ" ООД</v>
          </cell>
          <cell r="H267" t="str">
            <v>079КТН090</v>
          </cell>
          <cell r="I267">
            <v>42488</v>
          </cell>
          <cell r="J267" t="str">
            <v>1976</v>
          </cell>
          <cell r="K267">
            <v>4820</v>
          </cell>
          <cell r="L267">
            <v>3694</v>
          </cell>
          <cell r="M267">
            <v>182.3</v>
          </cell>
          <cell r="N267">
            <v>72</v>
          </cell>
          <cell r="O267">
            <v>210443</v>
          </cell>
          <cell r="P267">
            <v>673588</v>
          </cell>
          <cell r="Q267">
            <v>265900</v>
          </cell>
          <cell r="R267">
            <v>0</v>
          </cell>
          <cell r="S267" t="str">
            <v>G</v>
          </cell>
          <cell r="T267" t="str">
            <v>С</v>
          </cell>
          <cell r="U267" t="str">
            <v>Изолация на външна стена , Изолация на под, Изолация на покрив, Мерки по осветление, Подмяна на дограма</v>
          </cell>
          <cell r="V267">
            <v>407662</v>
          </cell>
          <cell r="W267">
            <v>248.37</v>
          </cell>
          <cell r="X267">
            <v>90488</v>
          </cell>
          <cell r="Y267">
            <v>379628</v>
          </cell>
          <cell r="Z267">
            <v>4.1952999999999996</v>
          </cell>
          <cell r="AA267" t="str">
            <v>„НП за ЕЕ на МЖС"</v>
          </cell>
          <cell r="AB267">
            <v>60.52</v>
          </cell>
        </row>
        <row r="268">
          <cell r="A268">
            <v>176834770</v>
          </cell>
          <cell r="B268" t="str">
            <v>Сдружение на собствениците "Ловеч - ул.Александър Стамболийски 30 - бл.Спартак - 3 "</v>
          </cell>
          <cell r="C268" t="str">
            <v>МЖС-ЛОВЕЧ, БЛОК "СПАРТАК"</v>
          </cell>
          <cell r="D268" t="str">
            <v>обл.ЛОВЕЧ</v>
          </cell>
          <cell r="E268" t="str">
            <v>общ.ЛОВЕЧ</v>
          </cell>
          <cell r="F268" t="str">
            <v>гр.ЛОВЕЧ</v>
          </cell>
          <cell r="G268" t="str">
            <v>"КОНТАЧ" ООД</v>
          </cell>
          <cell r="H268" t="str">
            <v>079КТН091</v>
          </cell>
          <cell r="I268">
            <v>42488</v>
          </cell>
          <cell r="J268" t="str">
            <v>1976</v>
          </cell>
          <cell r="K268">
            <v>8582</v>
          </cell>
          <cell r="L268">
            <v>7415</v>
          </cell>
          <cell r="M268">
            <v>210.3</v>
          </cell>
          <cell r="N268">
            <v>92.9</v>
          </cell>
          <cell r="O268">
            <v>580902</v>
          </cell>
          <cell r="P268">
            <v>798226</v>
          </cell>
          <cell r="Q268">
            <v>688600</v>
          </cell>
          <cell r="R268">
            <v>0</v>
          </cell>
          <cell r="S268" t="str">
            <v>F</v>
          </cell>
          <cell r="T268" t="str">
            <v>С</v>
          </cell>
          <cell r="U268" t="str">
            <v>Изолация на външна стена , Изолация на под, Изолация на покрив, Мерки по осветление, Подмяна на дограма</v>
          </cell>
          <cell r="V268">
            <v>870994</v>
          </cell>
          <cell r="W268">
            <v>236.03</v>
          </cell>
          <cell r="X268">
            <v>128541</v>
          </cell>
          <cell r="Y268">
            <v>838108</v>
          </cell>
          <cell r="Z268">
            <v>6.5201000000000002</v>
          </cell>
          <cell r="AA268" t="str">
            <v>„НП за ЕЕ на МЖС"</v>
          </cell>
          <cell r="AB268">
            <v>109.11</v>
          </cell>
        </row>
        <row r="269">
          <cell r="A269">
            <v>176824281</v>
          </cell>
          <cell r="B269" t="str">
            <v>СДРУЖЕНИЕ НА СОБСТВЕНИЦИТЕ"МАКСИМ ГОРКИ 5 АБВГ ДОБРИЧ</v>
          </cell>
          <cell r="C269" t="str">
            <v>МЖС</v>
          </cell>
          <cell r="D269" t="str">
            <v>обл.ДОБРИЧ</v>
          </cell>
          <cell r="E269" t="str">
            <v>общ.ДОБРИЧ-ГРАД</v>
          </cell>
          <cell r="F269" t="str">
            <v>гр.ДОБРИЧ</v>
          </cell>
          <cell r="G269" t="str">
            <v>"КОНТАЧ" ООД</v>
          </cell>
          <cell r="H269" t="str">
            <v>079КТН092</v>
          </cell>
          <cell r="I269">
            <v>42508</v>
          </cell>
          <cell r="J269" t="str">
            <v>1983</v>
          </cell>
          <cell r="K269">
            <v>11435</v>
          </cell>
          <cell r="L269">
            <v>10740</v>
          </cell>
          <cell r="M269">
            <v>188</v>
          </cell>
          <cell r="N269">
            <v>81.400000000000006</v>
          </cell>
          <cell r="O269">
            <v>1108086</v>
          </cell>
          <cell r="P269">
            <v>2019706</v>
          </cell>
          <cell r="Q269">
            <v>873860</v>
          </cell>
          <cell r="R269">
            <v>0</v>
          </cell>
          <cell r="S269" t="str">
            <v>F</v>
          </cell>
          <cell r="T269" t="str">
            <v>С</v>
          </cell>
          <cell r="U269" t="str">
            <v>Изолация на външна стена , Изолация на под, Изолация на покрив, Мерки по осветление, Подмяна на дограма</v>
          </cell>
          <cell r="V269">
            <v>1122188</v>
          </cell>
          <cell r="W269">
            <v>410.91</v>
          </cell>
          <cell r="X269">
            <v>148386.70000000001</v>
          </cell>
          <cell r="Y269">
            <v>839790</v>
          </cell>
          <cell r="Z269">
            <v>5.6593999999999998</v>
          </cell>
          <cell r="AA269" t="str">
            <v>„НП за ЕЕ на МЖС"</v>
          </cell>
          <cell r="AB269">
            <v>55.56</v>
          </cell>
        </row>
        <row r="270">
          <cell r="A270">
            <v>176842589</v>
          </cell>
          <cell r="B270" t="str">
            <v>СДРУЖЕНИЕ "ЕМОНА - 5 - ДОБРИЧ</v>
          </cell>
          <cell r="C270" t="str">
            <v>МЖС 5</v>
          </cell>
          <cell r="D270" t="str">
            <v>обл.ДОБРИЧ</v>
          </cell>
          <cell r="E270" t="str">
            <v>общ.ДОБРИЧ-ГРАД</v>
          </cell>
          <cell r="F270" t="str">
            <v>гр.ДОБРИЧ</v>
          </cell>
          <cell r="G270" t="str">
            <v>"КОНТАЧ" ООД</v>
          </cell>
          <cell r="H270" t="str">
            <v>079КТН093</v>
          </cell>
          <cell r="I270">
            <v>42576</v>
          </cell>
          <cell r="J270" t="str">
            <v>1983</v>
          </cell>
          <cell r="K270">
            <v>3080</v>
          </cell>
          <cell r="L270">
            <v>3067</v>
          </cell>
          <cell r="M270">
            <v>150.80000000000001</v>
          </cell>
          <cell r="N270">
            <v>75.900000000000006</v>
          </cell>
          <cell r="O270">
            <v>247581</v>
          </cell>
          <cell r="P270">
            <v>462904</v>
          </cell>
          <cell r="Q270">
            <v>232750</v>
          </cell>
          <cell r="R270">
            <v>0</v>
          </cell>
          <cell r="S270" t="str">
            <v>E</v>
          </cell>
          <cell r="T270" t="str">
            <v>B</v>
          </cell>
          <cell r="U270" t="str">
            <v>Изолация на външна стена , Изолация на под, Изолация на покрив, Мерки по осветление, Подмяна на дограма</v>
          </cell>
          <cell r="V270">
            <v>230154</v>
          </cell>
          <cell r="W270">
            <v>68.03</v>
          </cell>
          <cell r="X270">
            <v>34115</v>
          </cell>
          <cell r="Y270">
            <v>216963</v>
          </cell>
          <cell r="Z270">
            <v>6.3597000000000001</v>
          </cell>
          <cell r="AA270" t="str">
            <v>„НП за ЕЕ на МЖС"</v>
          </cell>
          <cell r="AB270">
            <v>49.71</v>
          </cell>
        </row>
        <row r="271">
          <cell r="A271">
            <v>176843278</v>
          </cell>
          <cell r="B271" t="str">
            <v>СДРУЖЕНИЕ "СТРОИТЕЛ - 68 - ДОБРИЧ"</v>
          </cell>
          <cell r="C271" t="str">
            <v>МЖС-ДОБРИЧ, "СТРОИТЕЛ", БЛ. 68</v>
          </cell>
          <cell r="D271" t="str">
            <v>обл.ДОБРИЧ</v>
          </cell>
          <cell r="E271" t="str">
            <v>общ.ДОБРИЧ-ГРАД</v>
          </cell>
          <cell r="F271" t="str">
            <v>гр.ДОБРИЧ</v>
          </cell>
          <cell r="G271" t="str">
            <v>"КОНТАЧ" ООД</v>
          </cell>
          <cell r="H271" t="str">
            <v>079КТН094</v>
          </cell>
          <cell r="I271">
            <v>42587</v>
          </cell>
          <cell r="J271" t="str">
            <v>1989</v>
          </cell>
          <cell r="K271">
            <v>5211</v>
          </cell>
          <cell r="L271">
            <v>5164</v>
          </cell>
          <cell r="M271">
            <v>218.5</v>
          </cell>
          <cell r="N271">
            <v>96.6</v>
          </cell>
          <cell r="O271">
            <v>566487</v>
          </cell>
          <cell r="P271">
            <v>1128321</v>
          </cell>
          <cell r="Q271">
            <v>498800</v>
          </cell>
          <cell r="R271">
            <v>0</v>
          </cell>
          <cell r="S271" t="str">
            <v>F</v>
          </cell>
          <cell r="T271" t="str">
            <v>С</v>
          </cell>
          <cell r="U271" t="str">
            <v>Изолация на външна стена , Изолация на под, Изолация на покрив, Мерки по осветление, Подмяна на дограма</v>
          </cell>
          <cell r="V271">
            <v>629522</v>
          </cell>
          <cell r="W271">
            <v>95.25</v>
          </cell>
          <cell r="X271">
            <v>77098</v>
          </cell>
          <cell r="Y271">
            <v>692696</v>
          </cell>
          <cell r="Z271">
            <v>8.9846000000000004</v>
          </cell>
          <cell r="AA271" t="str">
            <v>„НП за ЕЕ на МЖС"</v>
          </cell>
          <cell r="AB271">
            <v>55.79</v>
          </cell>
        </row>
        <row r="272">
          <cell r="A272">
            <v>176845418</v>
          </cell>
          <cell r="B272" t="str">
            <v>СДРУЖЕНИЕ НА СОБСТВЕНИЦИТЕ"АЛБЕНА 2-ДОБРИЧКА ЕПОПЕЯ 12-ДОБРИЧ"</v>
          </cell>
          <cell r="C272" t="str">
            <v>МЖС-ДОБРИЧ, БЛ. "АЛБЕНА"</v>
          </cell>
          <cell r="D272" t="str">
            <v>обл.ДОБРИЧ</v>
          </cell>
          <cell r="E272" t="str">
            <v>общ.ДОБРИЧ-ГРАД</v>
          </cell>
          <cell r="F272" t="str">
            <v>гр.ДОБРИЧ</v>
          </cell>
          <cell r="G272" t="str">
            <v>"КОНТАЧ" ООД</v>
          </cell>
          <cell r="H272" t="str">
            <v>079КТН102</v>
          </cell>
          <cell r="I272">
            <v>42633</v>
          </cell>
          <cell r="J272" t="str">
            <v>1980</v>
          </cell>
          <cell r="K272">
            <v>8280</v>
          </cell>
          <cell r="L272">
            <v>7363</v>
          </cell>
          <cell r="M272">
            <v>150.69999999999999</v>
          </cell>
          <cell r="N272">
            <v>62.3</v>
          </cell>
          <cell r="O272">
            <v>460012</v>
          </cell>
          <cell r="P272">
            <v>1109442</v>
          </cell>
          <cell r="Q272">
            <v>458500</v>
          </cell>
          <cell r="R272">
            <v>0</v>
          </cell>
          <cell r="S272" t="str">
            <v>E</v>
          </cell>
          <cell r="T272" t="str">
            <v>B</v>
          </cell>
          <cell r="U272" t="str">
            <v>Изолация на външна стена , Изолация на под, Изолация на покрив, Мерки по осветление, Подмяна на дограма</v>
          </cell>
          <cell r="V272">
            <v>650912</v>
          </cell>
          <cell r="W272">
            <v>295.91000000000003</v>
          </cell>
          <cell r="X272">
            <v>121958</v>
          </cell>
          <cell r="Y272">
            <v>872623</v>
          </cell>
          <cell r="Z272">
            <v>7.1551</v>
          </cell>
          <cell r="AA272" t="str">
            <v>„НП за ЕЕ на МЖС"</v>
          </cell>
          <cell r="AB272">
            <v>58.67</v>
          </cell>
        </row>
        <row r="273">
          <cell r="A273">
            <v>176241204</v>
          </cell>
          <cell r="B273" t="str">
            <v>СДРУЖЕНИЕ НА СОБСТВЕНИЦИТЕ "ЕВРОПА-ЕЕ"</v>
          </cell>
          <cell r="C273" t="str">
            <v>МЖС-ВАРНА, УЛ. "ИЛ. МАКАРИОПОЛСКИ" 15</v>
          </cell>
          <cell r="D273" t="str">
            <v>обл.ВАРНА</v>
          </cell>
          <cell r="E273" t="str">
            <v>общ.ВАРНА</v>
          </cell>
          <cell r="F273" t="str">
            <v>гр.ВАРНА</v>
          </cell>
          <cell r="G273" t="str">
            <v>"ЕНЕРГИЙНА ЕФЕКТИВНОСТ" ООД</v>
          </cell>
          <cell r="H273" t="str">
            <v>083СЛШ107</v>
          </cell>
          <cell r="I273">
            <v>42067</v>
          </cell>
          <cell r="J273" t="str">
            <v>1932-1998</v>
          </cell>
          <cell r="K273">
            <v>775.33</v>
          </cell>
          <cell r="L273">
            <v>783</v>
          </cell>
          <cell r="M273">
            <v>118.3</v>
          </cell>
          <cell r="N273">
            <v>59.5</v>
          </cell>
          <cell r="O273">
            <v>27972</v>
          </cell>
          <cell r="P273">
            <v>92612</v>
          </cell>
          <cell r="Q273">
            <v>46610</v>
          </cell>
          <cell r="R273">
            <v>6900</v>
          </cell>
          <cell r="S273" t="str">
            <v>D</v>
          </cell>
          <cell r="T273" t="str">
            <v>B</v>
          </cell>
          <cell r="U273" t="str">
            <v>Изолация на външна стена , Изолация на под, Изолация на покрив, Мерки по осветление, Подмяна на дограма</v>
          </cell>
          <cell r="V273">
            <v>46002</v>
          </cell>
          <cell r="W273">
            <v>27.47</v>
          </cell>
          <cell r="X273">
            <v>7412</v>
          </cell>
          <cell r="Y273">
            <v>110285</v>
          </cell>
          <cell r="Z273">
            <v>14.879200000000001</v>
          </cell>
          <cell r="AA273" t="str">
            <v>ОП РР „Енергийно обн. на бълг. домове"</v>
          </cell>
          <cell r="AB273">
            <v>49.67</v>
          </cell>
        </row>
        <row r="274">
          <cell r="A274">
            <v>176718901</v>
          </cell>
          <cell r="B274" t="str">
            <v>СДРУЖЕНИЕ НА СОБСТВЕНИЦИТЕ ''ВЛАДИСЛАВ ВАРНЕНЧИК-гр. Варна</v>
          </cell>
          <cell r="C274" t="str">
            <v>ЖИЛ. СГРАДА-ВАРНА, БУЛ. "ВЛ. ВАРНЕНЧИК" 20</v>
          </cell>
          <cell r="D274" t="str">
            <v>обл.ВАРНА</v>
          </cell>
          <cell r="E274" t="str">
            <v>общ.ВАРНА</v>
          </cell>
          <cell r="F274" t="str">
            <v>гр.ВАРНА</v>
          </cell>
          <cell r="G274" t="str">
            <v>"ЕНЕРГИЙНА ЕФЕКТИВНОСТ" ООД</v>
          </cell>
          <cell r="H274" t="str">
            <v>083СЛШ111</v>
          </cell>
          <cell r="I274">
            <v>42097</v>
          </cell>
          <cell r="J274" t="str">
            <v>1964</v>
          </cell>
          <cell r="K274">
            <v>1669.23</v>
          </cell>
          <cell r="L274">
            <v>2267</v>
          </cell>
          <cell r="M274">
            <v>164.9</v>
          </cell>
          <cell r="N274">
            <v>144.80000000000001</v>
          </cell>
          <cell r="O274">
            <v>309708</v>
          </cell>
          <cell r="P274">
            <v>309707</v>
          </cell>
          <cell r="Q274">
            <v>328140</v>
          </cell>
          <cell r="R274">
            <v>0</v>
          </cell>
          <cell r="S274" t="str">
            <v>E</v>
          </cell>
          <cell r="T274" t="str">
            <v>D</v>
          </cell>
          <cell r="U274" t="str">
            <v>Изолация на външна стена , Изолация на покрив, Подмяна на дограма</v>
          </cell>
          <cell r="V274">
            <v>45528</v>
          </cell>
          <cell r="W274">
            <v>31.1</v>
          </cell>
          <cell r="X274">
            <v>7739</v>
          </cell>
          <cell r="Y274">
            <v>82243</v>
          </cell>
          <cell r="Z274">
            <v>10.627000000000001</v>
          </cell>
          <cell r="AA274" t="str">
            <v>ОП РР „Енергийно обн. на бълг. домове"</v>
          </cell>
          <cell r="AB274">
            <v>14.7</v>
          </cell>
        </row>
        <row r="275">
          <cell r="A275">
            <v>176805929</v>
          </cell>
          <cell r="B275" t="str">
            <v>СДРУЖЕНИЕ НА СОБСТВЕНИЦИТЕ ''ВЯРА-2-ВАРНА''</v>
          </cell>
          <cell r="C275" t="str">
            <v>ЖИЛ. СГР.-ВАРНА, УЛ. "ВЯРА", БЛ. 2, ВХ. Г</v>
          </cell>
          <cell r="D275" t="str">
            <v>обл.ВАРНА</v>
          </cell>
          <cell r="E275" t="str">
            <v>общ.ВАРНА</v>
          </cell>
          <cell r="F275" t="str">
            <v>гр.ВАРНА</v>
          </cell>
          <cell r="G275" t="str">
            <v>"ЕНЕРГИЙНА ЕФЕКТИВНОСТ" ООД</v>
          </cell>
          <cell r="H275" t="str">
            <v>083СЛШ115</v>
          </cell>
          <cell r="I275">
            <v>42135</v>
          </cell>
          <cell r="J275" t="str">
            <v>1983</v>
          </cell>
          <cell r="K275">
            <v>2477.84</v>
          </cell>
          <cell r="L275">
            <v>2367</v>
          </cell>
          <cell r="M275">
            <v>149.30000000000001</v>
          </cell>
          <cell r="N275">
            <v>76.900000000000006</v>
          </cell>
          <cell r="O275">
            <v>134203</v>
          </cell>
          <cell r="P275">
            <v>353225</v>
          </cell>
          <cell r="Q275">
            <v>179960</v>
          </cell>
          <cell r="R275">
            <v>0</v>
          </cell>
          <cell r="S275" t="str">
            <v>G</v>
          </cell>
          <cell r="T275" t="str">
            <v>С</v>
          </cell>
          <cell r="U275" t="str">
            <v>Изолация на външна стена , Изолация на покрив, Подмяна на дограма</v>
          </cell>
          <cell r="V275">
            <v>173265</v>
          </cell>
          <cell r="W275">
            <v>141.9</v>
          </cell>
          <cell r="X275">
            <v>26336</v>
          </cell>
          <cell r="Y275">
            <v>162996</v>
          </cell>
          <cell r="Z275">
            <v>6.1890000000000001</v>
          </cell>
          <cell r="AA275" t="str">
            <v>ОП РР „Енергийно обн. на бълг. домове"</v>
          </cell>
          <cell r="AB275">
            <v>49.05</v>
          </cell>
        </row>
        <row r="276">
          <cell r="A276">
            <v>176810730</v>
          </cell>
          <cell r="B276" t="str">
            <v>СДРУЖЕНИЕ НА СОБСТВЕНИЦИТЕ ''ЕЕ ВЪЗРАЖДАНЕ 75-Г''</v>
          </cell>
          <cell r="C276" t="str">
            <v>ЖИЛ. СГРАДА - ВАРНА</v>
          </cell>
          <cell r="D276" t="str">
            <v>обл.ВАРНА</v>
          </cell>
          <cell r="E276" t="str">
            <v>общ.ВАРНА</v>
          </cell>
          <cell r="F276" t="str">
            <v>гр.ВАРНА</v>
          </cell>
          <cell r="G276" t="str">
            <v>"ЕНЕРГИЙНА ЕФЕКТИВНОСТ" ООД</v>
          </cell>
          <cell r="H276" t="str">
            <v>083СЛШ116</v>
          </cell>
          <cell r="I276">
            <v>42135</v>
          </cell>
          <cell r="J276" t="str">
            <v>1992</v>
          </cell>
          <cell r="K276">
            <v>983.14</v>
          </cell>
          <cell r="L276">
            <v>887</v>
          </cell>
          <cell r="M276">
            <v>144.30000000000001</v>
          </cell>
          <cell r="N276">
            <v>70.790000000000006</v>
          </cell>
          <cell r="O276">
            <v>86476</v>
          </cell>
          <cell r="P276">
            <v>128003</v>
          </cell>
          <cell r="Q276">
            <v>62790</v>
          </cell>
          <cell r="R276">
            <v>0</v>
          </cell>
          <cell r="S276" t="str">
            <v>E</v>
          </cell>
          <cell r="T276" t="str">
            <v>B</v>
          </cell>
          <cell r="U276" t="str">
            <v>Изолация на външна стена , Изолация на под, Изолация на покрив, Подмяна на дограма</v>
          </cell>
          <cell r="V276">
            <v>65208</v>
          </cell>
          <cell r="W276">
            <v>33.04</v>
          </cell>
          <cell r="X276">
            <v>8278</v>
          </cell>
          <cell r="Y276">
            <v>105759</v>
          </cell>
          <cell r="Z276">
            <v>12.7759</v>
          </cell>
          <cell r="AA276" t="str">
            <v>ОП РР „Енергийно обн. на бълг. домове"</v>
          </cell>
          <cell r="AB276">
            <v>50.94</v>
          </cell>
        </row>
        <row r="277">
          <cell r="A277">
            <v>176809952</v>
          </cell>
          <cell r="B277" t="str">
            <v>СДРУЖЕНИЕ НА СОБСТВЕНИЦИТЕ "ЕЕ МЛАДОСТ 122-2"</v>
          </cell>
          <cell r="C277" t="str">
            <v>ЖИЛ. СГРАДА-ВАРНА, Ж.К. МЛАДОСТ, БЛ. 122</v>
          </cell>
          <cell r="D277" t="str">
            <v>обл.ВАРНА</v>
          </cell>
          <cell r="E277" t="str">
            <v>общ.ВАРНА</v>
          </cell>
          <cell r="F277" t="str">
            <v>гр.ВАРНА</v>
          </cell>
          <cell r="G277" t="str">
            <v>"ЕНЕРГИЙНА ЕФЕКТИВНОСТ" ООД</v>
          </cell>
          <cell r="H277" t="str">
            <v>083СЛШ117</v>
          </cell>
          <cell r="I277">
            <v>42135</v>
          </cell>
          <cell r="J277" t="str">
            <v>1979</v>
          </cell>
          <cell r="K277">
            <v>2069.92</v>
          </cell>
          <cell r="L277">
            <v>1913</v>
          </cell>
          <cell r="M277">
            <v>202.4</v>
          </cell>
          <cell r="N277">
            <v>110.52</v>
          </cell>
          <cell r="O277">
            <v>254098</v>
          </cell>
          <cell r="P277">
            <v>387196</v>
          </cell>
          <cell r="Q277">
            <v>211540</v>
          </cell>
          <cell r="R277">
            <v>148451</v>
          </cell>
          <cell r="S277" t="str">
            <v>E</v>
          </cell>
          <cell r="T277" t="str">
            <v>С</v>
          </cell>
          <cell r="U277" t="str">
            <v>Изолация на външна стена , Изолация на покрив, Мерки по осветление, Мерки по сградни инсталации(тръбна мрежа), Подмяна на дограма</v>
          </cell>
          <cell r="V277">
            <v>175656</v>
          </cell>
          <cell r="W277">
            <v>57.71</v>
          </cell>
          <cell r="X277">
            <v>20399.400000000001</v>
          </cell>
          <cell r="Y277">
            <v>274091</v>
          </cell>
          <cell r="Z277">
            <v>13.436199999999999</v>
          </cell>
          <cell r="AA277" t="str">
            <v>ОП РР „Енергийно обн. на бълг. домове"</v>
          </cell>
          <cell r="AB277">
            <v>45.36</v>
          </cell>
        </row>
        <row r="278">
          <cell r="A278">
            <v>176763024</v>
          </cell>
          <cell r="B278" t="str">
            <v>СДРУЖЕНИЕ НА СОБСТВЕНИЦИТЕ "7-МИ НОЕМВРИ, УЛ. ПАНАЙОТ ВОЛОВ #44, ГР. ШУМЕН</v>
          </cell>
          <cell r="C278" t="str">
            <v>ЖИЛ. СГРАДА -ШУМЕН</v>
          </cell>
          <cell r="D278" t="str">
            <v>обл.ШУМЕН</v>
          </cell>
          <cell r="E278" t="str">
            <v>общ.ШУМЕН</v>
          </cell>
          <cell r="F278" t="str">
            <v>гр.ШУМЕН</v>
          </cell>
          <cell r="G278" t="str">
            <v>"ЕНЕРГИЙНА ЕФЕКТИВНОСТ" ООД</v>
          </cell>
          <cell r="H278" t="str">
            <v>083СЛШ118</v>
          </cell>
          <cell r="I278">
            <v>42135</v>
          </cell>
          <cell r="J278" t="str">
            <v>1980</v>
          </cell>
          <cell r="K278">
            <v>1770</v>
          </cell>
          <cell r="L278">
            <v>1377</v>
          </cell>
          <cell r="M278">
            <v>250</v>
          </cell>
          <cell r="N278">
            <v>84.8</v>
          </cell>
          <cell r="O278">
            <v>106569</v>
          </cell>
          <cell r="P278">
            <v>344400</v>
          </cell>
          <cell r="Q278">
            <v>116800</v>
          </cell>
          <cell r="R278">
            <v>0</v>
          </cell>
          <cell r="S278" t="str">
            <v>G</v>
          </cell>
          <cell r="T278" t="str">
            <v>С</v>
          </cell>
          <cell r="U278" t="str">
            <v>Изолация на външна стена , Изолация на под, Изолация на покрив, Подмяна на дограма</v>
          </cell>
          <cell r="V278">
            <v>227611.5</v>
          </cell>
          <cell r="W278">
            <v>90</v>
          </cell>
          <cell r="X278">
            <v>30950</v>
          </cell>
          <cell r="Y278">
            <v>147996.79999999999</v>
          </cell>
          <cell r="Z278">
            <v>4.7817999999999996</v>
          </cell>
          <cell r="AA278" t="str">
            <v>ОП РР „Енергийно обн. на бълг. домове"</v>
          </cell>
          <cell r="AB278">
            <v>66.08</v>
          </cell>
        </row>
        <row r="279">
          <cell r="A279">
            <v>176667524</v>
          </cell>
          <cell r="B279" t="str">
            <v>СДРУЖЕНИЕ НА СОБСТВЕНИЦИ, ГР.ДОБРИЧ УЛ.ВИТОША #1</v>
          </cell>
          <cell r="C279" t="str">
            <v>ЖИЛ. СГР.-ДОБРИЧ, УЛ. "ВИТОША" 1</v>
          </cell>
          <cell r="D279" t="str">
            <v>обл.ДОБРИЧ</v>
          </cell>
          <cell r="E279" t="str">
            <v>общ.ДОБРИЧ-ГРАД</v>
          </cell>
          <cell r="F279" t="str">
            <v>гр.ДОБРИЧ</v>
          </cell>
          <cell r="G279" t="str">
            <v>"ЕНЕРГИЙНА ЕФЕКТИВНОСТ" ООД</v>
          </cell>
          <cell r="H279" t="str">
            <v>083СЛШ119</v>
          </cell>
          <cell r="I279">
            <v>42135</v>
          </cell>
          <cell r="J279" t="str">
            <v>1968</v>
          </cell>
          <cell r="K279">
            <v>646.95000000000005</v>
          </cell>
          <cell r="L279">
            <v>473</v>
          </cell>
          <cell r="M279">
            <v>224.37</v>
          </cell>
          <cell r="N279">
            <v>93.14</v>
          </cell>
          <cell r="O279">
            <v>39841</v>
          </cell>
          <cell r="P279">
            <v>106126</v>
          </cell>
          <cell r="Q279">
            <v>44056</v>
          </cell>
          <cell r="R279">
            <v>0</v>
          </cell>
          <cell r="S279" t="str">
            <v>G</v>
          </cell>
          <cell r="T279" t="str">
            <v>С</v>
          </cell>
          <cell r="U279" t="str">
            <v>Изолация на външна стена , Изолация на под, Изолация на покрив, Мерки по осветление, Подмяна на дограма</v>
          </cell>
          <cell r="V279">
            <v>62070</v>
          </cell>
          <cell r="W279">
            <v>30</v>
          </cell>
          <cell r="X279">
            <v>7890</v>
          </cell>
          <cell r="Y279">
            <v>71373</v>
          </cell>
          <cell r="Z279">
            <v>9.0459999999999994</v>
          </cell>
          <cell r="AA279" t="str">
            <v>ОП РР „Енергийно обн. на бълг. домове"</v>
          </cell>
          <cell r="AB279">
            <v>58.48</v>
          </cell>
        </row>
        <row r="280">
          <cell r="A280">
            <v>176717549</v>
          </cell>
          <cell r="B280" t="str">
            <v>СДРУЖЕНИЕ НА СОБСТВЕНИЦИТЕ ''ВЛАДИМИР ДИМИТРОВ-МАЙСТОРА 3'' гр.Варна</v>
          </cell>
          <cell r="C280" t="str">
            <v>ЖИЛ. СГР.-ВАРНА, УЛ. "ВЛ. ДИМ.-МАЙСТОРА" №3</v>
          </cell>
          <cell r="D280" t="str">
            <v>обл.ВАРНА</v>
          </cell>
          <cell r="E280" t="str">
            <v>общ.ВАРНА</v>
          </cell>
          <cell r="F280" t="str">
            <v>гр.ВАРНА</v>
          </cell>
          <cell r="G280" t="str">
            <v>"ЕНЕРГИЙНА ЕФЕКТИВНОСТ" ООД</v>
          </cell>
          <cell r="H280" t="str">
            <v>083СЛШ120</v>
          </cell>
          <cell r="I280">
            <v>42138</v>
          </cell>
          <cell r="J280" t="str">
            <v>1996</v>
          </cell>
          <cell r="K280">
            <v>620</v>
          </cell>
          <cell r="L280">
            <v>575</v>
          </cell>
          <cell r="M280">
            <v>135.30000000000001</v>
          </cell>
          <cell r="N280">
            <v>79</v>
          </cell>
          <cell r="O280">
            <v>33296</v>
          </cell>
          <cell r="P280">
            <v>77822</v>
          </cell>
          <cell r="Q280">
            <v>45470</v>
          </cell>
          <cell r="R280">
            <v>0</v>
          </cell>
          <cell r="S280" t="str">
            <v>F</v>
          </cell>
          <cell r="T280" t="str">
            <v>С</v>
          </cell>
          <cell r="U280" t="str">
            <v>Изолация на външна стена , Изолация на под, Изолация на покрив, Мерки по осветление, Подмяна на дограма</v>
          </cell>
          <cell r="V280">
            <v>32352</v>
          </cell>
          <cell r="W280">
            <v>26.49</v>
          </cell>
          <cell r="X280">
            <v>5305</v>
          </cell>
          <cell r="Y280">
            <v>62999</v>
          </cell>
          <cell r="Z280">
            <v>11.875400000000001</v>
          </cell>
          <cell r="AA280" t="str">
            <v>ОП РР „Енергийно обн. на бълг. домове"</v>
          </cell>
          <cell r="AB280">
            <v>41.57</v>
          </cell>
        </row>
        <row r="281">
          <cell r="A281">
            <v>176790847</v>
          </cell>
          <cell r="B281" t="str">
            <v>СДРУЖЕНИЕ НА СОБСТВЕНИЦИТЕ ''ЕС ПЕТЪР БЕРОН 19''</v>
          </cell>
          <cell r="C281" t="str">
            <v>ЖИЛ. СГР.-ВАРНА, УЛ. "Д-Р ПЕТЪР БЕРОН" 19</v>
          </cell>
          <cell r="D281" t="str">
            <v>обл.ВАРНА</v>
          </cell>
          <cell r="E281" t="str">
            <v>общ.ВАРНА</v>
          </cell>
          <cell r="F281" t="str">
            <v>гр.ВАРНА</v>
          </cell>
          <cell r="G281" t="str">
            <v>"ЕНЕРГИЙНА ЕФЕКТИВНОСТ" ООД</v>
          </cell>
          <cell r="H281" t="str">
            <v>083СЛШ121</v>
          </cell>
          <cell r="I281">
            <v>42138</v>
          </cell>
          <cell r="J281" t="str">
            <v>1996</v>
          </cell>
          <cell r="K281">
            <v>1079.17</v>
          </cell>
          <cell r="L281">
            <v>912</v>
          </cell>
          <cell r="M281">
            <v>148.4</v>
          </cell>
          <cell r="N281">
            <v>78.599999999999994</v>
          </cell>
          <cell r="O281">
            <v>79559</v>
          </cell>
          <cell r="P281">
            <v>135389</v>
          </cell>
          <cell r="Q281">
            <v>71710</v>
          </cell>
          <cell r="R281">
            <v>0</v>
          </cell>
          <cell r="S281" t="str">
            <v>G</v>
          </cell>
          <cell r="T281" t="str">
            <v>С</v>
          </cell>
          <cell r="U281" t="str">
            <v>Изолация на външна стена , Изолация на под, Изолация на покрив, Подмяна на дограма</v>
          </cell>
          <cell r="V281">
            <v>63676</v>
          </cell>
          <cell r="W281">
            <v>52.15</v>
          </cell>
          <cell r="X281">
            <v>10188</v>
          </cell>
          <cell r="Y281">
            <v>89328</v>
          </cell>
          <cell r="Z281">
            <v>8.7678999999999991</v>
          </cell>
          <cell r="AA281" t="str">
            <v>ОП РР „Енергийно обн. на бълг. домове"</v>
          </cell>
          <cell r="AB281">
            <v>47.03</v>
          </cell>
        </row>
        <row r="282">
          <cell r="A282">
            <v>176789318</v>
          </cell>
          <cell r="B282" t="str">
            <v>СС, ГР.ДОБРИЧ ЖК.ДРУЖБА БЛ.33 ВХ.В</v>
          </cell>
          <cell r="C282" t="str">
            <v>ЖИЛ. СГРАДА-ДОБРИЧ, БЛ. 33, ВХ. В</v>
          </cell>
          <cell r="D282" t="str">
            <v>обл.ДОБРИЧ</v>
          </cell>
          <cell r="E282" t="str">
            <v>общ.ДОБРИЧ-ГРАД</v>
          </cell>
          <cell r="F282" t="str">
            <v>гр.ДОБРИЧ</v>
          </cell>
          <cell r="G282" t="str">
            <v>"ЕНЕРГИЙНА ЕФЕКТИВНОСТ" ООД</v>
          </cell>
          <cell r="H282" t="str">
            <v>083СЛШ122</v>
          </cell>
          <cell r="I282">
            <v>42138</v>
          </cell>
          <cell r="J282" t="str">
            <v>1986</v>
          </cell>
          <cell r="K282">
            <v>1975.19</v>
          </cell>
          <cell r="L282">
            <v>1842.2</v>
          </cell>
          <cell r="M282">
            <v>201.7</v>
          </cell>
          <cell r="N282">
            <v>64.2</v>
          </cell>
          <cell r="O282">
            <v>100988</v>
          </cell>
          <cell r="P282">
            <v>371571</v>
          </cell>
          <cell r="Q282">
            <v>118336</v>
          </cell>
          <cell r="R282">
            <v>0</v>
          </cell>
          <cell r="S282" t="str">
            <v>G</v>
          </cell>
          <cell r="T282" t="str">
            <v>B</v>
          </cell>
          <cell r="U282" t="str">
            <v>ВЕИ, Изолация на външна стена , Изолация на под, Изолация на покрив, Мерки по осветление, Подмяна на дограма</v>
          </cell>
          <cell r="V282">
            <v>253234</v>
          </cell>
          <cell r="W282">
            <v>167.3</v>
          </cell>
          <cell r="X282">
            <v>34910</v>
          </cell>
          <cell r="Y282">
            <v>189275</v>
          </cell>
          <cell r="Z282">
            <v>5.4217000000000004</v>
          </cell>
          <cell r="AA282" t="str">
            <v>ОП РР „Енергийно обн. на бълг. домове"</v>
          </cell>
          <cell r="AB282">
            <v>68.150000000000006</v>
          </cell>
        </row>
        <row r="283">
          <cell r="A283">
            <v>176740004</v>
          </cell>
          <cell r="B283" t="str">
            <v>СДРУЖЕНИЕ НА СОБСТВЕНИЦИТЕ " ШУМЕН БУЛ. СИМЕОН ВЕЛИКИ 44 ВХ.1 И ВХ.2</v>
          </cell>
          <cell r="C283" t="str">
            <v>ЖИЛ. СГРАДА - ШУМЕН</v>
          </cell>
          <cell r="D283" t="str">
            <v>обл.ШУМЕН</v>
          </cell>
          <cell r="E283" t="str">
            <v>общ.ШУМЕН</v>
          </cell>
          <cell r="F283" t="str">
            <v>гр.ШУМЕН</v>
          </cell>
          <cell r="G283" t="str">
            <v>"ЕНЕРГИЙНА ЕФЕКТИВНОСТ" ООД</v>
          </cell>
          <cell r="H283" t="str">
            <v>083СЛШ123</v>
          </cell>
          <cell r="I283">
            <v>42138</v>
          </cell>
          <cell r="J283" t="str">
            <v>1963</v>
          </cell>
          <cell r="K283">
            <v>898.78</v>
          </cell>
          <cell r="L283">
            <v>840</v>
          </cell>
          <cell r="M283">
            <v>250</v>
          </cell>
          <cell r="N283">
            <v>77.400000000000006</v>
          </cell>
          <cell r="O283">
            <v>71382</v>
          </cell>
          <cell r="P283">
            <v>210697</v>
          </cell>
          <cell r="Q283">
            <v>65000</v>
          </cell>
          <cell r="R283">
            <v>0</v>
          </cell>
          <cell r="S283" t="str">
            <v>G</v>
          </cell>
          <cell r="T283" t="str">
            <v>С</v>
          </cell>
          <cell r="U283" t="str">
            <v>Изолация на външна стена , Изолация на под, Изолация на покрив, Подмяна на дограма</v>
          </cell>
          <cell r="V283">
            <v>145680</v>
          </cell>
          <cell r="W283">
            <v>82.55</v>
          </cell>
          <cell r="X283">
            <v>21120</v>
          </cell>
          <cell r="Y283">
            <v>141146</v>
          </cell>
          <cell r="Z283">
            <v>6.6829999999999998</v>
          </cell>
          <cell r="AA283" t="str">
            <v>ОП РР „Енергийно обн. на бълг. домове"</v>
          </cell>
          <cell r="AB283">
            <v>69.14</v>
          </cell>
        </row>
        <row r="284">
          <cell r="A284">
            <v>176790498</v>
          </cell>
          <cell r="B284" t="str">
            <v>ЕТАЖНА СОБСТВЕНОСТ" НАРОДНА ДУМА ДОБРИЧ"</v>
          </cell>
          <cell r="C284" t="str">
            <v>ЖИЛ. СГРАДА-ДОБРИЧ, УЛ. "МАРИН ДРИНОВ" 1A</v>
          </cell>
          <cell r="D284" t="str">
            <v>обл.ДОБРИЧ</v>
          </cell>
          <cell r="E284" t="str">
            <v>общ.ДОБРИЧ-ГРАД</v>
          </cell>
          <cell r="F284" t="str">
            <v>гр.ДОБРИЧ</v>
          </cell>
          <cell r="G284" t="str">
            <v>"ЕНЕРГИЙНА ЕФЕКТИВНОСТ" ООД</v>
          </cell>
          <cell r="H284" t="str">
            <v>083СЛШ124</v>
          </cell>
          <cell r="I284">
            <v>42142</v>
          </cell>
          <cell r="J284" t="str">
            <v>1990</v>
          </cell>
          <cell r="K284">
            <v>1657</v>
          </cell>
          <cell r="L284">
            <v>1551</v>
          </cell>
          <cell r="M284">
            <v>183.8</v>
          </cell>
          <cell r="N284">
            <v>72.599999999999994</v>
          </cell>
          <cell r="O284">
            <v>98444</v>
          </cell>
          <cell r="P284">
            <v>285045</v>
          </cell>
          <cell r="Q284">
            <v>112658</v>
          </cell>
          <cell r="R284">
            <v>0</v>
          </cell>
          <cell r="S284" t="str">
            <v>G</v>
          </cell>
          <cell r="T284" t="str">
            <v>B</v>
          </cell>
          <cell r="U284" t="str">
            <v>Изолация на външна стена , Изолация на под, Изолация на покрив, Мерки по осветление, Подмяна на дограма</v>
          </cell>
          <cell r="V284">
            <v>172546</v>
          </cell>
          <cell r="W284">
            <v>111.7</v>
          </cell>
          <cell r="X284">
            <v>25350</v>
          </cell>
          <cell r="Y284">
            <v>194540.2</v>
          </cell>
          <cell r="Z284">
            <v>7.6741000000000001</v>
          </cell>
          <cell r="AA284" t="str">
            <v>ОП РР „Енергийно обн. на бълг. домове"</v>
          </cell>
          <cell r="AB284">
            <v>60.53</v>
          </cell>
        </row>
        <row r="285">
          <cell r="A285">
            <v>176811316</v>
          </cell>
          <cell r="B285" t="str">
            <v>СДРУЖЕНИЕ НА СОБСТВЕНИЦИТЕ"ВИТОША"</v>
          </cell>
          <cell r="C285" t="str">
            <v>ЖИЛ. СГРАДА-ДОБРИЧ, "ВИТОША"</v>
          </cell>
          <cell r="D285" t="str">
            <v>обл.ДОБРИЧ</v>
          </cell>
          <cell r="E285" t="str">
            <v>общ.ДОБРИЧ-ГРАД</v>
          </cell>
          <cell r="F285" t="str">
            <v>гр.ДОБРИЧ</v>
          </cell>
          <cell r="G285" t="str">
            <v>"ЕНЕРГИЙНА ЕФЕКТИВНОСТ" ООД</v>
          </cell>
          <cell r="H285" t="str">
            <v>083СЛШ125</v>
          </cell>
          <cell r="I285">
            <v>42142</v>
          </cell>
          <cell r="J285" t="str">
            <v>1984</v>
          </cell>
          <cell r="K285">
            <v>2007.32</v>
          </cell>
          <cell r="L285">
            <v>1645</v>
          </cell>
          <cell r="M285">
            <v>222.3</v>
          </cell>
          <cell r="N285">
            <v>88.4</v>
          </cell>
          <cell r="O285">
            <v>155210</v>
          </cell>
          <cell r="P285">
            <v>365795</v>
          </cell>
          <cell r="Q285">
            <v>145398</v>
          </cell>
          <cell r="R285">
            <v>0</v>
          </cell>
          <cell r="S285" t="str">
            <v>E</v>
          </cell>
          <cell r="T285" t="str">
            <v>B</v>
          </cell>
          <cell r="U285" t="str">
            <v>Изолация на външна стена , Изолация на под, Изолация на покрив, Мерки по осветление, Подмяна на дограма</v>
          </cell>
          <cell r="V285">
            <v>220396</v>
          </cell>
          <cell r="W285">
            <v>43.8</v>
          </cell>
          <cell r="X285">
            <v>18120</v>
          </cell>
          <cell r="Y285">
            <v>115498.8</v>
          </cell>
          <cell r="Z285">
            <v>6.3741000000000003</v>
          </cell>
          <cell r="AA285" t="str">
            <v>ОП РР „Енергийно обн. на бълг. домове"</v>
          </cell>
          <cell r="AB285">
            <v>60.25</v>
          </cell>
        </row>
        <row r="286">
          <cell r="A286">
            <v>176810561</v>
          </cell>
          <cell r="B286" t="str">
            <v>СДРУЖЕНИЕ НА СОБСТВЕНИЦИТЕ"ДОБРИЧ-ГРИВИЦА 28"</v>
          </cell>
          <cell r="C286" t="str">
            <v>МЖС-ГР. ДОБРИЧ, УЛ. ГРИВИЦА 28</v>
          </cell>
          <cell r="D286" t="str">
            <v>обл.ДОБРИЧ</v>
          </cell>
          <cell r="E286" t="str">
            <v>общ.ДОБРИЧ-ГРАД</v>
          </cell>
          <cell r="F286" t="str">
            <v>гр.ДОБРИЧ</v>
          </cell>
          <cell r="G286" t="str">
            <v>"ЕНЕРГИЙНА ЕФЕКТИВНОСТ" ООД</v>
          </cell>
          <cell r="H286" t="str">
            <v>083СЛШ126</v>
          </cell>
          <cell r="I286">
            <v>42145</v>
          </cell>
          <cell r="J286" t="str">
            <v>1969</v>
          </cell>
          <cell r="K286">
            <v>951.7</v>
          </cell>
          <cell r="L286">
            <v>762</v>
          </cell>
          <cell r="M286">
            <v>379.7</v>
          </cell>
          <cell r="N286">
            <v>125.1</v>
          </cell>
          <cell r="O286">
            <v>127323</v>
          </cell>
          <cell r="P286">
            <v>289394</v>
          </cell>
          <cell r="Q286">
            <v>93350</v>
          </cell>
          <cell r="R286">
            <v>0</v>
          </cell>
          <cell r="S286" t="str">
            <v>G</v>
          </cell>
          <cell r="T286" t="str">
            <v>С</v>
          </cell>
          <cell r="U286" t="str">
            <v>Изолация на външна стена , Изолация на под, Изолация на покрив, Мерки по осветление, Подмяна на дограма</v>
          </cell>
          <cell r="V286">
            <v>194044</v>
          </cell>
          <cell r="W286">
            <v>12.2</v>
          </cell>
          <cell r="X286">
            <v>8680</v>
          </cell>
          <cell r="Y286">
            <v>90667</v>
          </cell>
          <cell r="Z286">
            <v>10.445499999999999</v>
          </cell>
          <cell r="AA286" t="str">
            <v>ОП РР „Енергийно обн. на бълг. домове"</v>
          </cell>
          <cell r="AB286">
            <v>67.05</v>
          </cell>
        </row>
        <row r="287">
          <cell r="A287">
            <v>176807038</v>
          </cell>
          <cell r="B287" t="str">
            <v>СДРУЖЕНИЕ НА СОБСТВЕНИЦИТЕ"ПЛИСКА 2"</v>
          </cell>
          <cell r="C287" t="str">
            <v>ЖИЛ. СГР.-ДОБРИЧ, УЛ. "АЛ. КРЪСТЕВ" 26</v>
          </cell>
          <cell r="D287" t="str">
            <v>обл.ДОБРИЧ</v>
          </cell>
          <cell r="E287" t="str">
            <v>общ.ДОБРИЧ-ГРАД</v>
          </cell>
          <cell r="F287" t="str">
            <v>гр.ДОБРИЧ</v>
          </cell>
          <cell r="G287" t="str">
            <v>"ЕНЕРГИЙНА ЕФЕКТИВНОСТ" ООД</v>
          </cell>
          <cell r="H287" t="str">
            <v>083СЛШ127</v>
          </cell>
          <cell r="I287">
            <v>42149</v>
          </cell>
          <cell r="J287" t="str">
            <v>1972</v>
          </cell>
          <cell r="K287">
            <v>1104.7</v>
          </cell>
          <cell r="L287">
            <v>651</v>
          </cell>
          <cell r="M287">
            <v>305.10000000000002</v>
          </cell>
          <cell r="N287">
            <v>96.3</v>
          </cell>
          <cell r="O287">
            <v>64031</v>
          </cell>
          <cell r="P287">
            <v>198326</v>
          </cell>
          <cell r="Q287">
            <v>62594</v>
          </cell>
          <cell r="R287">
            <v>0</v>
          </cell>
          <cell r="S287" t="str">
            <v>G</v>
          </cell>
          <cell r="T287" t="str">
            <v>B</v>
          </cell>
          <cell r="U287" t="str">
            <v>Изолация на външна стена , Изолация на под, Изолация на покрив, Мерки по осветление, Подмяна на дограма</v>
          </cell>
          <cell r="V287">
            <v>135732</v>
          </cell>
          <cell r="W287">
            <v>34.299999999999997</v>
          </cell>
          <cell r="X287">
            <v>9690</v>
          </cell>
          <cell r="Y287">
            <v>132204</v>
          </cell>
          <cell r="Z287">
            <v>13.6433</v>
          </cell>
          <cell r="AA287" t="str">
            <v>ОП РР „Енергийно обн. на бълг. домове"</v>
          </cell>
          <cell r="AB287">
            <v>68.430000000000007</v>
          </cell>
        </row>
        <row r="288">
          <cell r="A288">
            <v>176807093</v>
          </cell>
          <cell r="B288" t="str">
            <v>СДРУЖЕНИЕ НА СОБСТВЕНИЦИТЕ "ВОДЕН 19</v>
          </cell>
          <cell r="C288" t="str">
            <v>ЖИЛ. СГРАДА - ВАРНА</v>
          </cell>
          <cell r="D288" t="str">
            <v>обл.ВАРНА</v>
          </cell>
          <cell r="E288" t="str">
            <v>общ.ВАРНА</v>
          </cell>
          <cell r="F288" t="str">
            <v>гр.ВАРНА</v>
          </cell>
          <cell r="G288" t="str">
            <v>"ЕНЕРГИЙНА ЕФЕКТИВНОСТ" ООД</v>
          </cell>
          <cell r="H288" t="str">
            <v>083СЛШ128</v>
          </cell>
          <cell r="I288">
            <v>42149</v>
          </cell>
          <cell r="J288" t="str">
            <v>1999</v>
          </cell>
          <cell r="K288">
            <v>979</v>
          </cell>
          <cell r="L288">
            <v>879</v>
          </cell>
          <cell r="M288">
            <v>137.19999999999999</v>
          </cell>
          <cell r="N288">
            <v>77.8</v>
          </cell>
          <cell r="O288">
            <v>81656</v>
          </cell>
          <cell r="P288">
            <v>120562</v>
          </cell>
          <cell r="Q288">
            <v>68340</v>
          </cell>
          <cell r="R288">
            <v>0</v>
          </cell>
          <cell r="S288" t="str">
            <v>F</v>
          </cell>
          <cell r="T288" t="str">
            <v>С</v>
          </cell>
          <cell r="U288" t="str">
            <v>Изолация на външна стена , Изолация на под, Изолация на покрив, Подмяна на дограма</v>
          </cell>
          <cell r="V288">
            <v>52227</v>
          </cell>
          <cell r="W288">
            <v>42.78</v>
          </cell>
          <cell r="X288">
            <v>8879</v>
          </cell>
          <cell r="Y288">
            <v>87061</v>
          </cell>
          <cell r="Z288">
            <v>9.8051999999999992</v>
          </cell>
          <cell r="AA288" t="str">
            <v>ОП РР „Енергийно обн. на бълг. домове"</v>
          </cell>
          <cell r="AB288">
            <v>43.31</v>
          </cell>
        </row>
        <row r="289">
          <cell r="A289">
            <v>176805765</v>
          </cell>
          <cell r="B289" t="str">
            <v>СДРУЖЕНИЕ НА СОБСТВЕНИЦИТЕ "ЛЮЛИН"- ГР.ВАРНА</v>
          </cell>
          <cell r="C289" t="str">
            <v>ЖИЛ. СГРАДА - ВАРНА</v>
          </cell>
          <cell r="D289" t="str">
            <v>обл.ВАРНА</v>
          </cell>
          <cell r="E289" t="str">
            <v>общ.ВАРНА</v>
          </cell>
          <cell r="F289" t="str">
            <v>гр.ВАРНА</v>
          </cell>
          <cell r="G289" t="str">
            <v>"ЕНЕРГИЙНА ЕФЕКТИВНОСТ" ООД</v>
          </cell>
          <cell r="H289" t="str">
            <v>083СЛШ129</v>
          </cell>
          <cell r="I289">
            <v>42149</v>
          </cell>
          <cell r="J289" t="str">
            <v>1958</v>
          </cell>
          <cell r="K289">
            <v>1308.17</v>
          </cell>
          <cell r="L289">
            <v>1276</v>
          </cell>
          <cell r="M289">
            <v>155</v>
          </cell>
          <cell r="N289">
            <v>50</v>
          </cell>
          <cell r="O289">
            <v>65333</v>
          </cell>
          <cell r="P289">
            <v>197872</v>
          </cell>
          <cell r="Q289">
            <v>63830</v>
          </cell>
          <cell r="R289">
            <v>0</v>
          </cell>
          <cell r="S289" t="str">
            <v>E</v>
          </cell>
          <cell r="T289" t="str">
            <v>B</v>
          </cell>
          <cell r="U289" t="str">
            <v>Изолация на външна стена , Изолация на под, Изолация на покрив, Подмяна на дограма</v>
          </cell>
          <cell r="V289">
            <v>134038</v>
          </cell>
          <cell r="W289">
            <v>77.42</v>
          </cell>
          <cell r="X289">
            <v>18214.349999999999</v>
          </cell>
          <cell r="Y289">
            <v>167991</v>
          </cell>
          <cell r="Z289">
            <v>9.2230000000000008</v>
          </cell>
          <cell r="AA289" t="str">
            <v>ОП РР „Енергийно обн. на бълг. домове"</v>
          </cell>
          <cell r="AB289">
            <v>67.73</v>
          </cell>
        </row>
        <row r="290">
          <cell r="A290">
            <v>176806657</v>
          </cell>
          <cell r="B290" t="str">
            <v>СДРУЖЕНИЕ НА СОБСТВЕНИЦИТЕ"БЪЛГАРИЯ"</v>
          </cell>
          <cell r="C290" t="str">
            <v>ЖИЛ. СГРАДА-ДОБРИЧ, УЛ. "АБРИТ" 8</v>
          </cell>
          <cell r="D290" t="str">
            <v>обл.ДОБРИЧ</v>
          </cell>
          <cell r="E290" t="str">
            <v>общ.ДОБРИЧ-ГРАД</v>
          </cell>
          <cell r="F290" t="str">
            <v>гр.ДОБРИЧ</v>
          </cell>
          <cell r="G290" t="str">
            <v>"ЕНЕРГИЙНА ЕФЕКТИВНОСТ" ООД</v>
          </cell>
          <cell r="H290" t="str">
            <v>083СЛШ130</v>
          </cell>
          <cell r="I290">
            <v>42153</v>
          </cell>
          <cell r="J290" t="str">
            <v>2003</v>
          </cell>
          <cell r="K290">
            <v>1081.0899999999999</v>
          </cell>
          <cell r="L290">
            <v>855</v>
          </cell>
          <cell r="M290">
            <v>237</v>
          </cell>
          <cell r="N290">
            <v>103.9</v>
          </cell>
          <cell r="O290">
            <v>111610</v>
          </cell>
          <cell r="P290">
            <v>202644</v>
          </cell>
          <cell r="Q290">
            <v>88852</v>
          </cell>
          <cell r="R290">
            <v>0</v>
          </cell>
          <cell r="S290" t="str">
            <v>G</v>
          </cell>
          <cell r="T290" t="str">
            <v>С</v>
          </cell>
          <cell r="U290" t="str">
            <v>Изолация на външна стена , Изолация на под, Изолация на покрив, Мерки по осветление, Подмяна на дограма</v>
          </cell>
          <cell r="V290">
            <v>113791</v>
          </cell>
          <cell r="W290">
            <v>51.7</v>
          </cell>
          <cell r="X290">
            <v>14900</v>
          </cell>
          <cell r="Y290">
            <v>58067.8</v>
          </cell>
          <cell r="Z290">
            <v>3.8971</v>
          </cell>
          <cell r="AA290" t="str">
            <v>ОП РР „Енергийно обн. на бълг. домове"</v>
          </cell>
          <cell r="AB290">
            <v>56.15</v>
          </cell>
        </row>
        <row r="291">
          <cell r="A291">
            <v>176808505</v>
          </cell>
          <cell r="B291" t="str">
            <v>СДРУЖЕНИЕ НА СОБСТВЕНИЦИТЕ"ЖК ДОБРОТИЦА-36А-ГР.ДОБРИЧ"</v>
          </cell>
          <cell r="C291" t="str">
            <v>ЖИЛ. СГРАДА-ДОБРИЧ, ЖК. "ДОБРОТИЦА"</v>
          </cell>
          <cell r="D291" t="str">
            <v>обл.ДОБРИЧ</v>
          </cell>
          <cell r="E291" t="str">
            <v>общ.ДОБРИЧ-ГРАД</v>
          </cell>
          <cell r="F291" t="str">
            <v>гр.ДОБРИЧ</v>
          </cell>
          <cell r="G291" t="str">
            <v>"ЕНЕРГИЙНА ЕФЕКТИВНОСТ" ООД</v>
          </cell>
          <cell r="H291" t="str">
            <v>083СЛШ131</v>
          </cell>
          <cell r="I291">
            <v>42160</v>
          </cell>
          <cell r="J291" t="str">
            <v>1997</v>
          </cell>
          <cell r="K291">
            <v>2392.13</v>
          </cell>
          <cell r="L291">
            <v>1708</v>
          </cell>
          <cell r="M291">
            <v>165.1</v>
          </cell>
          <cell r="N291">
            <v>81.400000000000006</v>
          </cell>
          <cell r="O291">
            <v>192255</v>
          </cell>
          <cell r="P291">
            <v>281935</v>
          </cell>
          <cell r="Q291">
            <v>139017</v>
          </cell>
          <cell r="R291">
            <v>0</v>
          </cell>
          <cell r="S291" t="str">
            <v>E</v>
          </cell>
          <cell r="T291" t="str">
            <v>B</v>
          </cell>
          <cell r="U291" t="str">
            <v>Изолация на външна стена , Изолация на под, Изолация на покрив, Мерки по осветление, Подмяна на дограма</v>
          </cell>
          <cell r="V291">
            <v>142917</v>
          </cell>
          <cell r="W291">
            <v>57</v>
          </cell>
          <cell r="X291">
            <v>14580</v>
          </cell>
          <cell r="Y291">
            <v>162370.6</v>
          </cell>
          <cell r="Z291">
            <v>11.1365</v>
          </cell>
          <cell r="AA291" t="str">
            <v>ОП РР „Енергийно обн. на бълг. домове"</v>
          </cell>
          <cell r="AB291">
            <v>50.69</v>
          </cell>
        </row>
        <row r="292">
          <cell r="A292">
            <v>176807894</v>
          </cell>
          <cell r="B292" t="str">
            <v>СДРУЖЕНИЕ НА СОБСТВЕНИЦИТЕ "ШУМЕН-УЛ.МАРИЦА #47, ВХ.2"</v>
          </cell>
          <cell r="C292" t="str">
            <v>ЖИЛ. СГРАДА-ШУМЕН, УЛ. "МАРИЦА" 47, ВХ. 2</v>
          </cell>
          <cell r="D292" t="str">
            <v>обл.ШУМЕН</v>
          </cell>
          <cell r="E292" t="str">
            <v>общ.ШУМЕН</v>
          </cell>
          <cell r="F292" t="str">
            <v>гр.ШУМЕН</v>
          </cell>
          <cell r="G292" t="str">
            <v>"ЕНЕРГИЙНА ЕФЕКТИВНОСТ" ООД</v>
          </cell>
          <cell r="H292" t="str">
            <v>083СЛШ132</v>
          </cell>
          <cell r="I292">
            <v>42160</v>
          </cell>
          <cell r="J292" t="str">
            <v>1992</v>
          </cell>
          <cell r="K292">
            <v>1820.65</v>
          </cell>
          <cell r="L292">
            <v>1706</v>
          </cell>
          <cell r="M292">
            <v>215.8</v>
          </cell>
          <cell r="N292">
            <v>77.3</v>
          </cell>
          <cell r="O292">
            <v>141721</v>
          </cell>
          <cell r="P292">
            <v>368162</v>
          </cell>
          <cell r="Q292">
            <v>131900</v>
          </cell>
          <cell r="R292">
            <v>0</v>
          </cell>
          <cell r="S292" t="str">
            <v>G</v>
          </cell>
          <cell r="T292" t="str">
            <v>С</v>
          </cell>
          <cell r="U292" t="str">
            <v>Изолация на външна стена , Изолация на под, Изолация на покрив, Подмяна на дограма</v>
          </cell>
          <cell r="V292">
            <v>236307</v>
          </cell>
          <cell r="W292">
            <v>147.69999999999999</v>
          </cell>
          <cell r="X292">
            <v>33030</v>
          </cell>
          <cell r="Y292">
            <v>119883</v>
          </cell>
          <cell r="Z292">
            <v>3.6295000000000002</v>
          </cell>
          <cell r="AA292" t="str">
            <v>ОП РР „Енергийно обн. на бълг. домове"</v>
          </cell>
          <cell r="AB292">
            <v>64.180000000000007</v>
          </cell>
        </row>
        <row r="293">
          <cell r="A293">
            <v>176810901</v>
          </cell>
          <cell r="B293" t="str">
            <v xml:space="preserve">СДРУЖЕНИЕ НА СОБСТВЕНИЦИТЕ "ШУМЕН УЛ.ХРИСТО СМИРНЕНСКИ </v>
          </cell>
          <cell r="C293" t="str">
            <v>ЖИЛ. СГРАДА-ШУМЕН, УЛ. "ХР. СМИРНЕНСКИ" 15</v>
          </cell>
          <cell r="D293" t="str">
            <v>обл.ШУМЕН</v>
          </cell>
          <cell r="E293" t="str">
            <v>общ.ШУМЕН</v>
          </cell>
          <cell r="F293" t="str">
            <v>гр.ШУМЕН</v>
          </cell>
          <cell r="G293" t="str">
            <v>"ЕНЕРГИЙНА ЕФЕКТИВНОСТ" ООД</v>
          </cell>
          <cell r="H293" t="str">
            <v>083СЛШ133</v>
          </cell>
          <cell r="I293">
            <v>42160</v>
          </cell>
          <cell r="J293" t="str">
            <v>1981</v>
          </cell>
          <cell r="K293">
            <v>1379.22</v>
          </cell>
          <cell r="L293">
            <v>1000</v>
          </cell>
          <cell r="M293">
            <v>178.9</v>
          </cell>
          <cell r="N293">
            <v>78</v>
          </cell>
          <cell r="O293">
            <v>82209</v>
          </cell>
          <cell r="P293">
            <v>178892</v>
          </cell>
          <cell r="Q293">
            <v>78000</v>
          </cell>
          <cell r="R293">
            <v>0</v>
          </cell>
          <cell r="S293" t="str">
            <v>G</v>
          </cell>
          <cell r="T293" t="str">
            <v>С</v>
          </cell>
          <cell r="U293" t="str">
            <v>Изолация на външна стена , Изолация на под, Изолация на покрив, Подмяна на дограма</v>
          </cell>
          <cell r="V293">
            <v>100909</v>
          </cell>
          <cell r="W293">
            <v>63.06</v>
          </cell>
          <cell r="X293">
            <v>15740</v>
          </cell>
          <cell r="Y293">
            <v>113238</v>
          </cell>
          <cell r="Z293">
            <v>7.1942000000000004</v>
          </cell>
          <cell r="AA293" t="str">
            <v>ОП РР „Енергийно обн. на бълг. домове"</v>
          </cell>
          <cell r="AB293">
            <v>56.4</v>
          </cell>
        </row>
        <row r="294">
          <cell r="A294">
            <v>176797399</v>
          </cell>
          <cell r="B294" t="str">
            <v>СДРУЖЕНИЕ НА СОБСТВЕНИЦИТЕ "ПАТЛЕЙНА 6" ГР. ШУМЕН</v>
          </cell>
          <cell r="C294" t="str">
            <v>ЖИЛ. СГРАДА-ШУМЕН, УЛ. "ПАТЛЕЙНА" 6</v>
          </cell>
          <cell r="D294" t="str">
            <v>обл.ШУМЕН</v>
          </cell>
          <cell r="E294" t="str">
            <v>общ.ШУМЕН</v>
          </cell>
          <cell r="F294" t="str">
            <v>гр.ШУМЕН</v>
          </cell>
          <cell r="G294" t="str">
            <v>"ЕНЕРГИЙНА ЕФЕКТИВНОСТ" ООД</v>
          </cell>
          <cell r="H294" t="str">
            <v>083СЛШ134</v>
          </cell>
          <cell r="I294">
            <v>42160</v>
          </cell>
          <cell r="J294" t="str">
            <v>1959</v>
          </cell>
          <cell r="K294">
            <v>829.71</v>
          </cell>
          <cell r="L294">
            <v>613</v>
          </cell>
          <cell r="M294">
            <v>131.6</v>
          </cell>
          <cell r="N294">
            <v>77.2</v>
          </cell>
          <cell r="O294">
            <v>15858</v>
          </cell>
          <cell r="P294">
            <v>80679</v>
          </cell>
          <cell r="Q294">
            <v>47300</v>
          </cell>
          <cell r="R294">
            <v>0</v>
          </cell>
          <cell r="S294" t="str">
            <v>F</v>
          </cell>
          <cell r="T294" t="str">
            <v>С</v>
          </cell>
          <cell r="U294" t="str">
            <v>Изолация на външна стена , Изолация на под, Изолация на покрив, Подмяна на дограма</v>
          </cell>
          <cell r="V294">
            <v>33368</v>
          </cell>
          <cell r="W294">
            <v>27.32</v>
          </cell>
          <cell r="X294">
            <v>6880</v>
          </cell>
          <cell r="Y294">
            <v>100427</v>
          </cell>
          <cell r="Z294">
            <v>14.5969</v>
          </cell>
          <cell r="AA294" t="str">
            <v>ОП РР „Енергийно обн. на бълг. домове"</v>
          </cell>
          <cell r="AB294">
            <v>41.35</v>
          </cell>
        </row>
        <row r="295">
          <cell r="A295">
            <v>176807677</v>
          </cell>
          <cell r="B295" t="str">
            <v>СДРУЖЕНИЕ НА СОБСТВЕНИЦИТЕ"УСТРЕМ - ЗАХАРИ СТОЯНОВ 19"</v>
          </cell>
          <cell r="C295" t="str">
            <v>ЖИЛ. СГРАДА-ДОБРИЧ, УЛ. "З. СТОЯНОВ" 19</v>
          </cell>
          <cell r="D295" t="str">
            <v>обл.ДОБРИЧ</v>
          </cell>
          <cell r="E295" t="str">
            <v>общ.ДОБРИЧ-ГРАД</v>
          </cell>
          <cell r="F295" t="str">
            <v>гр.ДОБРИЧ</v>
          </cell>
          <cell r="G295" t="str">
            <v>"ЕНЕРГИЙНА ЕФЕКТИВНОСТ" ООД</v>
          </cell>
          <cell r="H295" t="str">
            <v>083СЛШ135</v>
          </cell>
          <cell r="I295">
            <v>42160</v>
          </cell>
          <cell r="J295" t="str">
            <v>1963</v>
          </cell>
          <cell r="K295">
            <v>1100.26</v>
          </cell>
          <cell r="L295">
            <v>1110</v>
          </cell>
          <cell r="M295">
            <v>214.6</v>
          </cell>
          <cell r="N295">
            <v>80.5</v>
          </cell>
          <cell r="O295">
            <v>84561</v>
          </cell>
          <cell r="P295">
            <v>238103</v>
          </cell>
          <cell r="Q295">
            <v>89345</v>
          </cell>
          <cell r="R295">
            <v>0</v>
          </cell>
          <cell r="S295" t="str">
            <v>G</v>
          </cell>
          <cell r="T295" t="str">
            <v>С</v>
          </cell>
          <cell r="U295" t="str">
            <v>Изолация на външна стена , Изолация на под, Изолация на покрив, Мерки по осветление, Подмяна на дограма</v>
          </cell>
          <cell r="V295">
            <v>148757</v>
          </cell>
          <cell r="W295">
            <v>90.6</v>
          </cell>
          <cell r="X295">
            <v>20740</v>
          </cell>
          <cell r="Y295">
            <v>66925.06</v>
          </cell>
          <cell r="Z295">
            <v>3.2267999999999999</v>
          </cell>
          <cell r="AA295" t="str">
            <v>ОП РР „Енергийно обн. на бълг. домове"</v>
          </cell>
          <cell r="AB295">
            <v>62.47</v>
          </cell>
        </row>
        <row r="296">
          <cell r="A296">
            <v>176810463</v>
          </cell>
          <cell r="B296" t="str">
            <v>СДРУЖЕНИЕ НА СОБСТВЕНИЦИТЕ "ШУМЕН, БУЛ. СЛАВЯНСКИ 7"</v>
          </cell>
          <cell r="C296" t="str">
            <v>ЖИЛ. СГРАДА-ШУМЕН, БУЛ. "СЛАВЯНСКИ" 7</v>
          </cell>
          <cell r="D296" t="str">
            <v>обл.ШУМЕН</v>
          </cell>
          <cell r="E296" t="str">
            <v>общ.ШУМЕН</v>
          </cell>
          <cell r="F296" t="str">
            <v>гр.ШУМЕН</v>
          </cell>
          <cell r="G296" t="str">
            <v>"ЕНЕРГИЙНА ЕФЕКТИВНОСТ" ООД</v>
          </cell>
          <cell r="H296" t="str">
            <v>083СЛШ136</v>
          </cell>
          <cell r="I296">
            <v>42160</v>
          </cell>
          <cell r="J296" t="str">
            <v>1954</v>
          </cell>
          <cell r="K296">
            <v>3297.9</v>
          </cell>
          <cell r="L296">
            <v>2592</v>
          </cell>
          <cell r="M296">
            <v>124.6</v>
          </cell>
          <cell r="N296">
            <v>74.400000000000006</v>
          </cell>
          <cell r="O296">
            <v>170787</v>
          </cell>
          <cell r="P296">
            <v>323020</v>
          </cell>
          <cell r="Q296">
            <v>192800</v>
          </cell>
          <cell r="R296">
            <v>0</v>
          </cell>
          <cell r="S296" t="str">
            <v>F</v>
          </cell>
          <cell r="T296" t="str">
            <v>С</v>
          </cell>
          <cell r="U296" t="str">
            <v>Изолация на външна стена , Изолация на под, Изолация на покрив, Подмяна на дограма</v>
          </cell>
          <cell r="V296">
            <v>130225</v>
          </cell>
          <cell r="W296">
            <v>106.65</v>
          </cell>
          <cell r="X296">
            <v>26040</v>
          </cell>
          <cell r="Y296">
            <v>284252</v>
          </cell>
          <cell r="Z296">
            <v>10.915900000000001</v>
          </cell>
          <cell r="AA296" t="str">
            <v>ОП РР „Енергийно обн. на бълг. домове"</v>
          </cell>
          <cell r="AB296">
            <v>40.31</v>
          </cell>
        </row>
        <row r="297">
          <cell r="A297">
            <v>176808149</v>
          </cell>
          <cell r="B297" t="str">
            <v>СДРУЖЕНИЕ НА СОБСТВЕНИЦИТЕ "НАРЦИС", УЛ."ВАСИЛ ДРУМЕВ" #8</v>
          </cell>
          <cell r="C297" t="str">
            <v>ЖИЛ. СГР-ШУМЕН, УЛ. "В. ДРУМЕВ" 8</v>
          </cell>
          <cell r="D297" t="str">
            <v>обл.ШУМЕН</v>
          </cell>
          <cell r="E297" t="str">
            <v>общ.ШУМЕН</v>
          </cell>
          <cell r="F297" t="str">
            <v>гр.ШУМЕН</v>
          </cell>
          <cell r="G297" t="str">
            <v>"ЕНЕРГИЙНА ЕФЕКТИВНОСТ" ООД</v>
          </cell>
          <cell r="H297" t="str">
            <v>083СЛШ137</v>
          </cell>
          <cell r="I297">
            <v>42174</v>
          </cell>
          <cell r="J297" t="str">
            <v>1963</v>
          </cell>
          <cell r="K297">
            <v>1527.54</v>
          </cell>
          <cell r="L297">
            <v>994</v>
          </cell>
          <cell r="M297">
            <v>218.3</v>
          </cell>
          <cell r="N297">
            <v>84.8</v>
          </cell>
          <cell r="O297">
            <v>104640</v>
          </cell>
          <cell r="P297">
            <v>344400</v>
          </cell>
          <cell r="Q297">
            <v>84300</v>
          </cell>
          <cell r="R297">
            <v>0</v>
          </cell>
          <cell r="S297" t="str">
            <v>G</v>
          </cell>
          <cell r="T297" t="str">
            <v>С</v>
          </cell>
          <cell r="U297" t="str">
            <v>Изолация на външна стена , Изолация на под, Изолация на покрив, Мерки по осветление, Подмяна на дограма</v>
          </cell>
          <cell r="V297">
            <v>132721</v>
          </cell>
          <cell r="W297">
            <v>79.3</v>
          </cell>
          <cell r="X297">
            <v>10080</v>
          </cell>
          <cell r="Y297">
            <v>189073</v>
          </cell>
          <cell r="Z297">
            <v>18.757200000000001</v>
          </cell>
          <cell r="AA297" t="str">
            <v>ОП РР „Енергийно обн. на бълг. домове"</v>
          </cell>
          <cell r="AB297">
            <v>38.53</v>
          </cell>
        </row>
        <row r="298">
          <cell r="A298">
            <v>176822960</v>
          </cell>
          <cell r="B298" t="str">
            <v>СДРУЖЕНИЕ НА СОБСТВЕНИЦИТЕ "гр. ПЛОВДИВ, район "ЗАПАДЕН", ул. "СОЛУНСКА" #1, #3, #5, #7"</v>
          </cell>
          <cell r="C298" t="str">
            <v>МЖС-ПЛОВДИВ, "СОЛУНСКА" 1-7</v>
          </cell>
          <cell r="D298" t="str">
            <v>обл.ПЛОВДИВ</v>
          </cell>
          <cell r="E298" t="str">
            <v>общ.ПЛОВДИВ</v>
          </cell>
          <cell r="F298" t="str">
            <v>гр.ПЛОВДИВ</v>
          </cell>
          <cell r="G298" t="str">
            <v>"ЕНЕРГИЙНА ЕФЕКТИВНОСТ" ООД</v>
          </cell>
          <cell r="H298" t="str">
            <v>083СЛШ138</v>
          </cell>
          <cell r="I298">
            <v>42429</v>
          </cell>
          <cell r="J298" t="str">
            <v>1970</v>
          </cell>
          <cell r="K298">
            <v>3322</v>
          </cell>
          <cell r="L298">
            <v>2824</v>
          </cell>
          <cell r="M298">
            <v>161.30000000000001</v>
          </cell>
          <cell r="N298">
            <v>87.7</v>
          </cell>
          <cell r="O298">
            <v>386255</v>
          </cell>
          <cell r="P298">
            <v>455274</v>
          </cell>
          <cell r="Q298">
            <v>247377</v>
          </cell>
          <cell r="R298">
            <v>0</v>
          </cell>
          <cell r="S298" t="str">
            <v>F</v>
          </cell>
          <cell r="T298" t="str">
            <v>С</v>
          </cell>
          <cell r="U298" t="str">
            <v>Изолация на външна стена , Изолация на покрив, Подмяна на дограма</v>
          </cell>
          <cell r="V298">
            <v>207896</v>
          </cell>
          <cell r="W298">
            <v>140.83000000000001</v>
          </cell>
          <cell r="X298">
            <v>37420</v>
          </cell>
          <cell r="Y298">
            <v>207484</v>
          </cell>
          <cell r="Z298">
            <v>5.5446999999999997</v>
          </cell>
          <cell r="AA298" t="str">
            <v>„НП за ЕЕ на МЖС"</v>
          </cell>
          <cell r="AB298">
            <v>45.66</v>
          </cell>
        </row>
        <row r="299">
          <cell r="A299">
            <v>176829524</v>
          </cell>
          <cell r="B299" t="str">
            <v>СДРУЖЕНИЕ НА СОБСТВЕНИЦИТЕ "ПЛОВДИВ, район "ТРАКИЯ", блок 28"</v>
          </cell>
          <cell r="C299" t="str">
            <v>МЖС-ПЛОВДИВ, "ТРАКИЯ" БЛ. 28</v>
          </cell>
          <cell r="D299" t="str">
            <v>обл.ПЛОВДИВ</v>
          </cell>
          <cell r="E299" t="str">
            <v>общ.ПЛОВДИВ</v>
          </cell>
          <cell r="F299" t="str">
            <v>гр.ПЛОВДИВ</v>
          </cell>
          <cell r="G299" t="str">
            <v>"ЕНЕРГИЙНА ЕФЕКТИВНОСТ" ООД</v>
          </cell>
          <cell r="H299" t="str">
            <v>083СЛШ139</v>
          </cell>
          <cell r="I299">
            <v>42429</v>
          </cell>
          <cell r="J299" t="str">
            <v>1978</v>
          </cell>
          <cell r="K299">
            <v>8205</v>
          </cell>
          <cell r="L299">
            <v>6974</v>
          </cell>
          <cell r="M299">
            <v>145.5</v>
          </cell>
          <cell r="N299">
            <v>77.3</v>
          </cell>
          <cell r="O299">
            <v>716314</v>
          </cell>
          <cell r="P299">
            <v>1014869</v>
          </cell>
          <cell r="Q299">
            <v>539281</v>
          </cell>
          <cell r="R299">
            <v>0</v>
          </cell>
          <cell r="S299" t="str">
            <v>E</v>
          </cell>
          <cell r="T299" t="str">
            <v>С</v>
          </cell>
          <cell r="U299" t="str">
            <v>Изолация на външна стена , Изолация на покрив, Подмяна на дограма</v>
          </cell>
          <cell r="V299">
            <v>495141</v>
          </cell>
          <cell r="W299">
            <v>203.38</v>
          </cell>
          <cell r="X299">
            <v>64860</v>
          </cell>
          <cell r="Y299">
            <v>457336</v>
          </cell>
          <cell r="Z299">
            <v>7.0510999999999999</v>
          </cell>
          <cell r="AA299" t="str">
            <v>„НП за ЕЕ на МЖС"</v>
          </cell>
          <cell r="AB299">
            <v>48.78</v>
          </cell>
        </row>
        <row r="300">
          <cell r="A300">
            <v>176836981</v>
          </cell>
          <cell r="B300" t="str">
            <v>Сдружение на собствениците, ГР.ЧЕРВЕН БРЯГ ЖК " ПОБЕДА" БЛ.10, КВ.70</v>
          </cell>
          <cell r="C300" t="str">
            <v>МЖС-ЧЕРВЕН БРЯГ, "ПОБЕДА" БЛ. 10</v>
          </cell>
          <cell r="D300" t="str">
            <v>обл.ПЛЕВЕН</v>
          </cell>
          <cell r="E300" t="str">
            <v>общ.ЧЕРВЕН БРЯГ</v>
          </cell>
          <cell r="F300" t="str">
            <v>гр.ЧЕРВЕН БРЯГ</v>
          </cell>
          <cell r="G300" t="str">
            <v>"ЕНЕРГИЙНА ЕФЕКТИВНОСТ" ООД</v>
          </cell>
          <cell r="H300" t="str">
            <v>083СЛШ141</v>
          </cell>
          <cell r="I300">
            <v>42480</v>
          </cell>
          <cell r="J300" t="str">
            <v>1980</v>
          </cell>
          <cell r="K300">
            <v>3524</v>
          </cell>
          <cell r="L300">
            <v>2995</v>
          </cell>
          <cell r="M300">
            <v>209.3</v>
          </cell>
          <cell r="N300">
            <v>101.4</v>
          </cell>
          <cell r="O300">
            <v>371053</v>
          </cell>
          <cell r="P300">
            <v>626900</v>
          </cell>
          <cell r="Q300">
            <v>303783</v>
          </cell>
          <cell r="R300">
            <v>0</v>
          </cell>
          <cell r="S300" t="str">
            <v>F</v>
          </cell>
          <cell r="T300" t="str">
            <v>С</v>
          </cell>
          <cell r="U300" t="str">
            <v>Изолация на външна стена , Изолация на покрив, Подмяна на дограма</v>
          </cell>
          <cell r="V300">
            <v>323117</v>
          </cell>
          <cell r="W300">
            <v>69.150000000000006</v>
          </cell>
          <cell r="X300">
            <v>28110</v>
          </cell>
          <cell r="Y300">
            <v>231130</v>
          </cell>
          <cell r="Z300">
            <v>8.2223000000000006</v>
          </cell>
          <cell r="AA300" t="str">
            <v>„НП за ЕЕ на МЖС"</v>
          </cell>
          <cell r="AB300">
            <v>51.54</v>
          </cell>
        </row>
        <row r="301">
          <cell r="A301">
            <v>176869522</v>
          </cell>
          <cell r="B301" t="str">
            <v>СДРУЖЕНИЕ НА СОБСТВЕНИЦИТЕ" БЛ.313 ДРУЖБА, ГР.ПЛЕВЕН, Ж.К ДРУЖБА, БЛ.313</v>
          </cell>
          <cell r="C301" t="str">
            <v>МЖС</v>
          </cell>
          <cell r="D301" t="str">
            <v>обл.ПЛЕВЕН</v>
          </cell>
          <cell r="E301" t="str">
            <v>общ.ПЛЕВЕН</v>
          </cell>
          <cell r="F301" t="str">
            <v>гр.ПЛЕВЕН</v>
          </cell>
          <cell r="G301" t="str">
            <v>"ЕНЕРГИЙНА ЕФЕКТИВНОСТ" ООД</v>
          </cell>
          <cell r="H301" t="str">
            <v>083СЛШ144</v>
          </cell>
          <cell r="I301">
            <v>42584</v>
          </cell>
          <cell r="J301" t="str">
            <v>1985</v>
          </cell>
          <cell r="K301">
            <v>15715</v>
          </cell>
          <cell r="L301">
            <v>13358</v>
          </cell>
          <cell r="M301">
            <v>154.6</v>
          </cell>
          <cell r="N301">
            <v>79.5</v>
          </cell>
          <cell r="O301">
            <v>1731633</v>
          </cell>
          <cell r="P301">
            <v>2064691</v>
          </cell>
          <cell r="Q301">
            <v>1061000</v>
          </cell>
          <cell r="R301">
            <v>0</v>
          </cell>
          <cell r="S301" t="str">
            <v>F</v>
          </cell>
          <cell r="T301" t="str">
            <v>С</v>
          </cell>
          <cell r="U301" t="str">
            <v>Изолация на външна стена , Изолация на под, Изолация на покрив, Подмяна на дограма</v>
          </cell>
          <cell r="V301">
            <v>1003526</v>
          </cell>
          <cell r="W301">
            <v>583.09</v>
          </cell>
          <cell r="X301">
            <v>170610</v>
          </cell>
          <cell r="Y301">
            <v>685466</v>
          </cell>
          <cell r="Z301">
            <v>4.0176999999999996</v>
          </cell>
          <cell r="AA301" t="str">
            <v>„НП за ЕЕ на МЖС"</v>
          </cell>
          <cell r="AB301">
            <v>48.6</v>
          </cell>
        </row>
        <row r="302">
          <cell r="A302">
            <v>176822160</v>
          </cell>
          <cell r="B302" t="str">
            <v>СДРУЖЕНИЕ НА СОБСТВЕНИЦИТЕ "ВИТОША - гр. АСЕНОВГРАД, ул." ШЕСТИ ЯНУАРИ" # 1-3-5-7"</v>
          </cell>
          <cell r="C302" t="str">
            <v>МЖС-АСЕНОВГРАД, "6-ТИ ЯНУАРИ" №1-3-5-7</v>
          </cell>
          <cell r="D302" t="str">
            <v>обл.ПЛОВДИВ</v>
          </cell>
          <cell r="E302" t="str">
            <v>общ.АСЕНОВГРАД</v>
          </cell>
          <cell r="F302" t="str">
            <v>гр.АСЕНОВГРАД</v>
          </cell>
          <cell r="G302" t="str">
            <v>"АНИДИ" ЕООД</v>
          </cell>
          <cell r="H302" t="str">
            <v>095АНД331</v>
          </cell>
          <cell r="I302">
            <v>42103</v>
          </cell>
          <cell r="J302" t="str">
            <v>1978</v>
          </cell>
          <cell r="K302">
            <v>5855</v>
          </cell>
          <cell r="L302">
            <v>4124</v>
          </cell>
          <cell r="M302">
            <v>125.5</v>
          </cell>
          <cell r="N302">
            <v>75.599999999999994</v>
          </cell>
          <cell r="O302">
            <v>391817</v>
          </cell>
          <cell r="P302">
            <v>547982</v>
          </cell>
          <cell r="Q302">
            <v>330310</v>
          </cell>
          <cell r="R302">
            <v>0</v>
          </cell>
          <cell r="S302" t="str">
            <v>D</v>
          </cell>
          <cell r="T302" t="str">
            <v>С</v>
          </cell>
          <cell r="U302" t="str">
            <v>Изолация на външна стена , Изолация на под, Изолация на покрив, Мерки по осветление, Подмяна на дограма</v>
          </cell>
          <cell r="V302">
            <v>217768</v>
          </cell>
          <cell r="W302">
            <v>49.15</v>
          </cell>
          <cell r="X302">
            <v>20070</v>
          </cell>
          <cell r="Y302">
            <v>353865</v>
          </cell>
          <cell r="Z302">
            <v>17.631499999999999</v>
          </cell>
          <cell r="AA302" t="str">
            <v>„НП за ЕЕ на МЖС"</v>
          </cell>
          <cell r="AB302">
            <v>39.729999999999997</v>
          </cell>
        </row>
        <row r="303">
          <cell r="A303">
            <v>176822469</v>
          </cell>
          <cell r="B303" t="str">
            <v>СДРУЖЕНИЕ НА СОБСТВЕНИЦИТЕ "гр. АСЕНОВГРАД, Община АСЕНОВГРАД, ул. "ЦАР ИВАН АСЕН II" # 99"</v>
          </cell>
          <cell r="C303" t="str">
            <v>МЖС-АСЕНОВГРАД, "ЦАР ИВ. АСЕН ІІ" 99</v>
          </cell>
          <cell r="D303" t="str">
            <v>обл.ПЛОВДИВ</v>
          </cell>
          <cell r="E303" t="str">
            <v>общ.АСЕНОВГРАД</v>
          </cell>
          <cell r="F303" t="str">
            <v>гр.АСЕНОВГРАД</v>
          </cell>
          <cell r="G303" t="str">
            <v>"АНИДИ" ЕООД</v>
          </cell>
          <cell r="H303" t="str">
            <v>095АНД332</v>
          </cell>
          <cell r="I303">
            <v>42103</v>
          </cell>
          <cell r="J303" t="str">
            <v>1978</v>
          </cell>
          <cell r="K303">
            <v>4014</v>
          </cell>
          <cell r="L303">
            <v>2593</v>
          </cell>
          <cell r="M303">
            <v>124.1</v>
          </cell>
          <cell r="N303">
            <v>76.7</v>
          </cell>
          <cell r="O303">
            <v>321576</v>
          </cell>
          <cell r="P303">
            <v>353300</v>
          </cell>
          <cell r="Q303">
            <v>218390</v>
          </cell>
          <cell r="R303">
            <v>0</v>
          </cell>
          <cell r="S303" t="str">
            <v>D</v>
          </cell>
          <cell r="T303" t="str">
            <v>С</v>
          </cell>
          <cell r="U303" t="str">
            <v>Изолация на външна стена , Изолация на под, Изолация на покрив, Мерки по осветление, Подмяна на дограма</v>
          </cell>
          <cell r="V303">
            <v>134904.99</v>
          </cell>
          <cell r="W303">
            <v>27.24</v>
          </cell>
          <cell r="X303">
            <v>8810</v>
          </cell>
          <cell r="Y303">
            <v>221075.99</v>
          </cell>
          <cell r="Z303">
            <v>25.093699999999998</v>
          </cell>
          <cell r="AA303" t="str">
            <v>„НП за ЕЕ на МЖС"</v>
          </cell>
          <cell r="AB303">
            <v>38.18</v>
          </cell>
        </row>
        <row r="304">
          <cell r="A304">
            <v>176834375</v>
          </cell>
          <cell r="B304" t="str">
            <v>Сдружение на собствениците "ДРУЖБА-227,ГР.ПЛЕВЕН,Ж.К."ДРУЖБА"БЛ.227"</v>
          </cell>
          <cell r="C304" t="str">
            <v>МЖС-ПЛЕВЕН, "ДРУЖБА", БЛ. 227</v>
          </cell>
          <cell r="D304" t="str">
            <v>обл.ПЛЕВЕН</v>
          </cell>
          <cell r="E304" t="str">
            <v>общ.ПЛЕВЕН</v>
          </cell>
          <cell r="F304" t="str">
            <v>гр.ПЛЕВЕН</v>
          </cell>
          <cell r="G304" t="str">
            <v>"АНИДИ" ЕООД</v>
          </cell>
          <cell r="H304" t="str">
            <v>095АНД352</v>
          </cell>
          <cell r="I304">
            <v>42292</v>
          </cell>
          <cell r="J304" t="str">
            <v>1983</v>
          </cell>
          <cell r="K304">
            <v>6170</v>
          </cell>
          <cell r="L304">
            <v>5922</v>
          </cell>
          <cell r="M304">
            <v>182.1</v>
          </cell>
          <cell r="N304">
            <v>81.2</v>
          </cell>
          <cell r="O304">
            <v>738538</v>
          </cell>
          <cell r="P304">
            <v>1078378</v>
          </cell>
          <cell r="Q304">
            <v>480920</v>
          </cell>
          <cell r="R304">
            <v>0</v>
          </cell>
          <cell r="S304" t="str">
            <v>E</v>
          </cell>
          <cell r="T304" t="str">
            <v>С</v>
          </cell>
          <cell r="U304" t="str">
            <v>Изолация на външна стена , Изолация на под, Изолация на покрив, Подмяна на дограма</v>
          </cell>
          <cell r="V304">
            <v>597455</v>
          </cell>
          <cell r="W304">
            <v>99.32</v>
          </cell>
          <cell r="X304">
            <v>38530.004999999997</v>
          </cell>
          <cell r="Y304">
            <v>531392</v>
          </cell>
          <cell r="Z304">
            <v>13.791600000000001</v>
          </cell>
          <cell r="AA304" t="str">
            <v>„НП за ЕЕ на МЖС"</v>
          </cell>
          <cell r="AB304">
            <v>55.4</v>
          </cell>
        </row>
        <row r="305">
          <cell r="A305">
            <v>176827007</v>
          </cell>
          <cell r="B305" t="str">
            <v>"СДРУЖЕНИЕ НА СОБСТВЕНИЦИТЕ ЛЮЛЯК БУЛ. МОГИЛЬОВ 83,85,87 ГР. ГАБРОВО"</v>
          </cell>
          <cell r="C305" t="str">
            <v>МЖС-ГАБРОВО, БУЛ. "МОГИЛЬОВ"</v>
          </cell>
          <cell r="D305" t="str">
            <v>обл.ГАБРОВО</v>
          </cell>
          <cell r="E305" t="str">
            <v>общ.ГАБРОВО</v>
          </cell>
          <cell r="F305" t="str">
            <v>гр.ГАБРОВО</v>
          </cell>
          <cell r="G305" t="str">
            <v>"АНИДИ" ЕООД</v>
          </cell>
          <cell r="H305" t="str">
            <v>095АНД361</v>
          </cell>
          <cell r="I305">
            <v>42324</v>
          </cell>
          <cell r="J305" t="str">
            <v>1975</v>
          </cell>
          <cell r="K305">
            <v>5305</v>
          </cell>
          <cell r="L305">
            <v>5144</v>
          </cell>
          <cell r="M305">
            <v>158</v>
          </cell>
          <cell r="N305">
            <v>84.7</v>
          </cell>
          <cell r="O305">
            <v>500330</v>
          </cell>
          <cell r="P305">
            <v>812749</v>
          </cell>
          <cell r="Q305">
            <v>435480</v>
          </cell>
          <cell r="R305">
            <v>289202</v>
          </cell>
          <cell r="S305" t="str">
            <v>D</v>
          </cell>
          <cell r="T305" t="str">
            <v>С</v>
          </cell>
          <cell r="U305" t="str">
            <v>Изолация на външна стена , Изолация на под, Изолация на покрив, Мерки по осветление, Подмяна на дограма</v>
          </cell>
          <cell r="V305">
            <v>377266</v>
          </cell>
          <cell r="W305">
            <v>104.46</v>
          </cell>
          <cell r="X305">
            <v>38119.995999999999</v>
          </cell>
          <cell r="Y305">
            <v>436679</v>
          </cell>
          <cell r="Z305">
            <v>11.455299999999999</v>
          </cell>
          <cell r="AA305" t="str">
            <v>„НП за ЕЕ на МЖС"</v>
          </cell>
          <cell r="AB305">
            <v>46.41</v>
          </cell>
        </row>
        <row r="306">
          <cell r="A306">
            <v>176821883</v>
          </cell>
          <cell r="B306" t="str">
            <v>СДРУЖЕНИЕ НА СОБСТВЕНИЦИТЕ ГР. СЕВЛИЕВО Ж.К. МИТКО ПАЛАУЗОВ БЛ.8</v>
          </cell>
          <cell r="C306" t="str">
            <v>МЖС</v>
          </cell>
          <cell r="D306" t="str">
            <v>обл.ГАБРОВО</v>
          </cell>
          <cell r="E306" t="str">
            <v>общ.СЕВЛИЕВО</v>
          </cell>
          <cell r="F306" t="str">
            <v>гр.СЕВЛИЕВО</v>
          </cell>
          <cell r="G306" t="str">
            <v>"АНИДИ" ЕООД</v>
          </cell>
          <cell r="H306" t="str">
            <v>095АНД386</v>
          </cell>
          <cell r="I306">
            <v>42457</v>
          </cell>
          <cell r="J306" t="str">
            <v>1988</v>
          </cell>
          <cell r="K306">
            <v>7492</v>
          </cell>
          <cell r="L306">
            <v>7492</v>
          </cell>
          <cell r="M306">
            <v>231</v>
          </cell>
          <cell r="N306">
            <v>89.8</v>
          </cell>
          <cell r="O306">
            <v>975881</v>
          </cell>
          <cell r="P306">
            <v>1731402</v>
          </cell>
          <cell r="Q306">
            <v>195760</v>
          </cell>
          <cell r="R306">
            <v>0</v>
          </cell>
          <cell r="S306" t="str">
            <v>E</v>
          </cell>
          <cell r="T306" t="str">
            <v>С</v>
          </cell>
          <cell r="U306" t="str">
            <v>Изолация на външна стена , Изолация на под, Изолация на покрив, Мерки по осветление, Подмяна на дограма</v>
          </cell>
          <cell r="V306">
            <v>1058611</v>
          </cell>
          <cell r="W306">
            <v>141.69</v>
          </cell>
          <cell r="X306">
            <v>67590.64</v>
          </cell>
          <cell r="Y306">
            <v>730923.5</v>
          </cell>
          <cell r="Z306">
            <v>10.8139</v>
          </cell>
          <cell r="AA306" t="str">
            <v>„НП за ЕЕ на МЖС"</v>
          </cell>
          <cell r="AB306">
            <v>61.14</v>
          </cell>
        </row>
        <row r="307">
          <cell r="A307">
            <v>176826108</v>
          </cell>
          <cell r="B307" t="str">
            <v>СДРУЖЕНИЕ НА СОБСТВЕНИЦИТЕ"ГР.ДОБРИЧ ЖК "ДРУЖБА"БЛ.4</v>
          </cell>
          <cell r="C307" t="str">
            <v>МЖС</v>
          </cell>
          <cell r="D307" t="str">
            <v>обл.ДОБРИЧ</v>
          </cell>
          <cell r="E307" t="str">
            <v>общ.ДОБРИЧ-ГРАД</v>
          </cell>
          <cell r="F307" t="str">
            <v>гр.ДОБРИЧ</v>
          </cell>
          <cell r="G307" t="str">
            <v>"ЕФЕКТ КОНСУЛТ" ООД</v>
          </cell>
          <cell r="H307" t="str">
            <v>098ООД047</v>
          </cell>
          <cell r="I307">
            <v>42428</v>
          </cell>
          <cell r="J307" t="str">
            <v>1973</v>
          </cell>
          <cell r="K307">
            <v>4823</v>
          </cell>
          <cell r="L307">
            <v>4087</v>
          </cell>
          <cell r="M307">
            <v>217.3</v>
          </cell>
          <cell r="N307">
            <v>76.8</v>
          </cell>
          <cell r="O307">
            <v>389298</v>
          </cell>
          <cell r="P307">
            <v>887705</v>
          </cell>
          <cell r="Q307">
            <v>313600</v>
          </cell>
          <cell r="R307">
            <v>0</v>
          </cell>
          <cell r="S307" t="str">
            <v>G</v>
          </cell>
          <cell r="T307" t="str">
            <v>С</v>
          </cell>
          <cell r="U307" t="str">
            <v>Изолация на външна стена , Изолация на под, Изолация на покрив, Подмяна на дограма</v>
          </cell>
          <cell r="V307">
            <v>574131</v>
          </cell>
          <cell r="W307">
            <v>280.36</v>
          </cell>
          <cell r="X307">
            <v>75158.7</v>
          </cell>
          <cell r="Y307">
            <v>548755</v>
          </cell>
          <cell r="Z307">
            <v>7.3011999999999997</v>
          </cell>
          <cell r="AA307" t="str">
            <v>„НП за ЕЕ на МЖС"</v>
          </cell>
          <cell r="AB307">
            <v>64.67</v>
          </cell>
        </row>
        <row r="308">
          <cell r="A308">
            <v>176829022</v>
          </cell>
          <cell r="B308" t="str">
            <v>СДРУЖЕНИЕ НА СОБСТВЕНИЦИТЕ"ДОБРИЧ-РУСИЯ 53</v>
          </cell>
          <cell r="C308" t="str">
            <v>МЖС</v>
          </cell>
          <cell r="D308" t="str">
            <v>обл.ДОБРИЧ</v>
          </cell>
          <cell r="E308" t="str">
            <v>общ.ДОБРИЧ-ГРАД</v>
          </cell>
          <cell r="F308" t="str">
            <v>гр.ДОБРИЧ</v>
          </cell>
          <cell r="G308" t="str">
            <v>"ЕФЕКТ КОНСУЛТ" ООД</v>
          </cell>
          <cell r="H308" t="str">
            <v>098ООД049</v>
          </cell>
          <cell r="I308">
            <v>42493</v>
          </cell>
          <cell r="J308" t="str">
            <v>1974</v>
          </cell>
          <cell r="K308">
            <v>9171.15</v>
          </cell>
          <cell r="L308">
            <v>7656.54</v>
          </cell>
          <cell r="M308">
            <v>208.4</v>
          </cell>
          <cell r="N308">
            <v>74</v>
          </cell>
          <cell r="O308">
            <v>745034</v>
          </cell>
          <cell r="P308">
            <v>1595127</v>
          </cell>
          <cell r="Q308">
            <v>965400</v>
          </cell>
          <cell r="R308">
            <v>0</v>
          </cell>
          <cell r="S308" t="str">
            <v>G</v>
          </cell>
          <cell r="T308" t="str">
            <v>С</v>
          </cell>
          <cell r="U308" t="str">
            <v>Изолация на външна стена , Изолация на под, Изолация на покрив, Подмяна на дограма</v>
          </cell>
          <cell r="V308">
            <v>1029730</v>
          </cell>
          <cell r="W308">
            <v>509.59</v>
          </cell>
          <cell r="X308">
            <v>137091.04</v>
          </cell>
          <cell r="Y308">
            <v>957325</v>
          </cell>
          <cell r="Z308">
            <v>6.9831000000000003</v>
          </cell>
          <cell r="AA308" t="str">
            <v>„НП за ЕЕ на МЖС"</v>
          </cell>
          <cell r="AB308">
            <v>64.55</v>
          </cell>
        </row>
        <row r="309">
          <cell r="A309">
            <v>176843374</v>
          </cell>
          <cell r="B309" t="str">
            <v>СДРУЖЕНИЕ "ГР.ДОБРИЧ - БАЛИК 60</v>
          </cell>
          <cell r="C309" t="str">
            <v>МЖС</v>
          </cell>
          <cell r="D309" t="str">
            <v>обл.ДОБРИЧ</v>
          </cell>
          <cell r="E309" t="str">
            <v>общ.ДОБРИЧ-ГРАД</v>
          </cell>
          <cell r="F309" t="str">
            <v>гр.ДОБРИЧ</v>
          </cell>
          <cell r="G309" t="str">
            <v>"ЕФЕКТ КОНСУЛТ" ООД</v>
          </cell>
          <cell r="H309" t="str">
            <v>098ООД051</v>
          </cell>
          <cell r="I309">
            <v>42571</v>
          </cell>
          <cell r="J309" t="str">
            <v>1986</v>
          </cell>
          <cell r="K309">
            <v>5727.7</v>
          </cell>
          <cell r="L309">
            <v>4984</v>
          </cell>
          <cell r="M309">
            <v>142.6</v>
          </cell>
          <cell r="N309">
            <v>74</v>
          </cell>
          <cell r="O309">
            <v>442032</v>
          </cell>
          <cell r="P309">
            <v>710982</v>
          </cell>
          <cell r="Q309">
            <v>368900</v>
          </cell>
          <cell r="R309">
            <v>0</v>
          </cell>
          <cell r="S309" t="str">
            <v>E</v>
          </cell>
          <cell r="T309" t="str">
            <v>С</v>
          </cell>
          <cell r="U309" t="str">
            <v>Изолация на външна стена , Изолация на под, Изолация на покрив, Подмяна на дограма</v>
          </cell>
          <cell r="V309">
            <v>342123</v>
          </cell>
          <cell r="W309">
            <v>182.7</v>
          </cell>
          <cell r="X309">
            <v>47210</v>
          </cell>
          <cell r="Y309">
            <v>431530</v>
          </cell>
          <cell r="Z309">
            <v>9.1405999999999992</v>
          </cell>
          <cell r="AA309" t="str">
            <v>„НП за ЕЕ на МЖС"</v>
          </cell>
          <cell r="AB309">
            <v>48.11</v>
          </cell>
        </row>
        <row r="310">
          <cell r="A310">
            <v>176845165</v>
          </cell>
          <cell r="B310" t="str">
            <v>СДРУЖЕНИЕ НА СОБСТВЕНИЦИТЕ"ДОБРИЧ,БАЛИК-24,ТЕМЕНУГА"</v>
          </cell>
          <cell r="C310" t="str">
            <v>МЖС-ДОБРИЧ, "БАЛИК", БЛ. 24</v>
          </cell>
          <cell r="D310" t="str">
            <v>обл.ДОБРИЧ</v>
          </cell>
          <cell r="E310" t="str">
            <v>общ.ДОБРИЧ-ГРАД</v>
          </cell>
          <cell r="F310" t="str">
            <v>гр.ДОБРИЧ</v>
          </cell>
          <cell r="G310" t="str">
            <v>"ЕФЕКТ КОНСУЛТ" ООД</v>
          </cell>
          <cell r="H310" t="str">
            <v>098ООД052</v>
          </cell>
          <cell r="I310">
            <v>42639</v>
          </cell>
          <cell r="J310" t="str">
            <v>1981</v>
          </cell>
          <cell r="K310">
            <v>12199.21</v>
          </cell>
          <cell r="L310">
            <v>10707.66</v>
          </cell>
          <cell r="M310">
            <v>132.9</v>
          </cell>
          <cell r="N310">
            <v>71.8</v>
          </cell>
          <cell r="O310">
            <v>767893</v>
          </cell>
          <cell r="P310">
            <v>1422041</v>
          </cell>
          <cell r="Q310">
            <v>768400</v>
          </cell>
          <cell r="R310">
            <v>0</v>
          </cell>
          <cell r="S310" t="str">
            <v>E</v>
          </cell>
          <cell r="T310" t="str">
            <v>С</v>
          </cell>
          <cell r="U310" t="str">
            <v>Изолация на външна стена , Изолация на под, Изолация на покрив, Подмяна на дограма</v>
          </cell>
          <cell r="V310">
            <v>653666</v>
          </cell>
          <cell r="W310">
            <v>330.18</v>
          </cell>
          <cell r="X310">
            <v>88723.31</v>
          </cell>
          <cell r="Y310">
            <v>804766</v>
          </cell>
          <cell r="Z310">
            <v>9.0704999999999991</v>
          </cell>
          <cell r="AA310" t="str">
            <v>„НП за ЕЕ на МЖС"</v>
          </cell>
          <cell r="AB310">
            <v>45.96</v>
          </cell>
        </row>
        <row r="311">
          <cell r="A311">
            <v>176859713</v>
          </cell>
          <cell r="B311" t="str">
            <v>СДРУЖЕНИЕ НА СОБСТВЕНИЦИТЕ"ДРУЖБА БЛ.9-2015-ДОБРИЧ"</v>
          </cell>
          <cell r="C311" t="str">
            <v>МЖС-ДОБРИЧ, "ДРУЖБА" БЛ. 9</v>
          </cell>
          <cell r="D311" t="str">
            <v>обл.ДОБРИЧ</v>
          </cell>
          <cell r="E311" t="str">
            <v>общ.ДОБРИЧ-ГРАД</v>
          </cell>
          <cell r="F311" t="str">
            <v>гр.ДОБРИЧ</v>
          </cell>
          <cell r="G311" t="str">
            <v>"ЕФЕКТ КОНСУЛТ" ООД</v>
          </cell>
          <cell r="H311" t="str">
            <v>098ООД053</v>
          </cell>
          <cell r="I311">
            <v>42671</v>
          </cell>
          <cell r="J311" t="str">
            <v>1971</v>
          </cell>
          <cell r="K311">
            <v>4193.7700000000004</v>
          </cell>
          <cell r="L311">
            <v>3643.43</v>
          </cell>
          <cell r="M311">
            <v>127.3</v>
          </cell>
          <cell r="N311">
            <v>65.400000000000006</v>
          </cell>
          <cell r="O311">
            <v>240740</v>
          </cell>
          <cell r="P311">
            <v>463320</v>
          </cell>
          <cell r="Q311">
            <v>237800</v>
          </cell>
          <cell r="R311">
            <v>0</v>
          </cell>
          <cell r="S311" t="str">
            <v>F</v>
          </cell>
          <cell r="T311" t="str">
            <v>С</v>
          </cell>
          <cell r="U311" t="str">
            <v>Изолация на външна стена , Изолация на под, Изолация на покрив, Подмяна на дограма</v>
          </cell>
          <cell r="V311">
            <v>225471</v>
          </cell>
          <cell r="W311">
            <v>170.73</v>
          </cell>
          <cell r="X311">
            <v>34997.230000000003</v>
          </cell>
          <cell r="Y311">
            <v>328984</v>
          </cell>
          <cell r="Z311">
            <v>9.4001999999999999</v>
          </cell>
          <cell r="AA311" t="str">
            <v>„НП за ЕЕ на МЖС"</v>
          </cell>
          <cell r="AB311">
            <v>48.66</v>
          </cell>
        </row>
        <row r="312">
          <cell r="A312" t="str">
            <v>RES-RSE27-0000001</v>
          </cell>
          <cell r="B312" t="str">
            <v>ЕТАЖНА СОБСТВЕНОСТ, РУСЕ, УЛ. МАЙОР УЗУНОВ-22</v>
          </cell>
          <cell r="C312" t="str">
            <v>ЖИЛ. СГРАДА, РУСЕ</v>
          </cell>
          <cell r="D312" t="str">
            <v>обл.РУСЕ</v>
          </cell>
          <cell r="E312" t="str">
            <v>общ.РУСЕ</v>
          </cell>
          <cell r="F312" t="str">
            <v>гр.РУСЕ</v>
          </cell>
          <cell r="G312" t="str">
            <v>"БИЛДКОНСУЛТ" ООД</v>
          </cell>
          <cell r="H312" t="str">
            <v>100ПМК012</v>
          </cell>
          <cell r="I312">
            <v>41617</v>
          </cell>
          <cell r="J312" t="str">
            <v>1962</v>
          </cell>
          <cell r="K312">
            <v>795.9</v>
          </cell>
          <cell r="L312">
            <v>588.84</v>
          </cell>
          <cell r="M312">
            <v>237.4</v>
          </cell>
          <cell r="N312">
            <v>158</v>
          </cell>
          <cell r="O312">
            <v>90255</v>
          </cell>
          <cell r="P312">
            <v>139813</v>
          </cell>
          <cell r="Q312">
            <v>93000</v>
          </cell>
          <cell r="R312">
            <v>68052</v>
          </cell>
          <cell r="S312" t="str">
            <v>E</v>
          </cell>
          <cell r="T312" t="str">
            <v>С</v>
          </cell>
          <cell r="U312" t="str">
            <v>Изолация на външна стена , Подмяна на дограма</v>
          </cell>
          <cell r="V312">
            <v>46731.4</v>
          </cell>
          <cell r="W312">
            <v>12.55</v>
          </cell>
          <cell r="X312">
            <v>4017.43</v>
          </cell>
          <cell r="Y312">
            <v>41684</v>
          </cell>
          <cell r="Z312">
            <v>10.3757</v>
          </cell>
          <cell r="AA312" t="str">
            <v>ОП РР „Енергийно обн. на бълг. домове"</v>
          </cell>
          <cell r="AB312">
            <v>33.42</v>
          </cell>
        </row>
        <row r="313">
          <cell r="A313">
            <v>176569247</v>
          </cell>
          <cell r="B313" t="str">
            <v>СДРУЖЕНИЕ НА СОБСТВЕНИЦИТЕ"РУСЕ-ЦАР ОСВОБОДИТЕЛ 123,ВОЛОВ-ВХОД Б"</v>
          </cell>
          <cell r="C313" t="str">
            <v>ЖИЛ. СГР.-РУСЕ, БЛ. "ВОЛОВ", ВХ. Б</v>
          </cell>
          <cell r="D313" t="str">
            <v>обл.РУСЕ</v>
          </cell>
          <cell r="E313" t="str">
            <v>общ.РУСЕ</v>
          </cell>
          <cell r="F313" t="str">
            <v>гр.РУСЕ</v>
          </cell>
          <cell r="G313" t="str">
            <v>"БИЛДКОНСУЛТ" ЕООД</v>
          </cell>
          <cell r="H313" t="str">
            <v>100ПМК036</v>
          </cell>
          <cell r="I313">
            <v>42122</v>
          </cell>
          <cell r="J313" t="str">
            <v>1993</v>
          </cell>
          <cell r="K313">
            <v>3285</v>
          </cell>
          <cell r="L313">
            <v>3075.09</v>
          </cell>
          <cell r="M313">
            <v>190.8</v>
          </cell>
          <cell r="N313">
            <v>79.400000000000006</v>
          </cell>
          <cell r="O313">
            <v>477570</v>
          </cell>
          <cell r="P313">
            <v>586560</v>
          </cell>
          <cell r="Q313">
            <v>244200</v>
          </cell>
          <cell r="R313">
            <v>0</v>
          </cell>
          <cell r="S313" t="str">
            <v>E</v>
          </cell>
          <cell r="T313" t="str">
            <v>B</v>
          </cell>
          <cell r="U313" t="str">
            <v>Изолация на външна стена , Изолация на под, Изолация на покрив, Подмяна на дограма</v>
          </cell>
          <cell r="V313">
            <v>342361</v>
          </cell>
          <cell r="W313">
            <v>96.43</v>
          </cell>
          <cell r="X313">
            <v>37887.97</v>
          </cell>
          <cell r="Y313">
            <v>194791.67</v>
          </cell>
          <cell r="Z313">
            <v>5.1412000000000004</v>
          </cell>
          <cell r="AA313" t="str">
            <v>ОП РР „Енергийно обн. на бълг. домове"</v>
          </cell>
          <cell r="AB313">
            <v>58.36</v>
          </cell>
        </row>
        <row r="314">
          <cell r="A314">
            <v>176716932</v>
          </cell>
          <cell r="B314" t="str">
            <v>СДРУЖЕНИЕ НА САБСТВЕНИЦИТЕ, ГР. В. ТЪРНОВО, УЛ. "ДИМИТЪР БУЙНОЗОВ-2</v>
          </cell>
          <cell r="C314" t="str">
            <v>ЖИЛ. СГРАДА - ТЪРНОВО</v>
          </cell>
          <cell r="D314" t="str">
            <v>обл.ВЕЛИКО ТЪРНОВО</v>
          </cell>
          <cell r="E314" t="str">
            <v>общ.ВЕЛИКО ТЪРНОВО</v>
          </cell>
          <cell r="F314" t="str">
            <v>гр.ВЕЛИКО ТЪРНОВО</v>
          </cell>
          <cell r="G314" t="str">
            <v>"БИЛДКОНСУЛТ" ЕООД</v>
          </cell>
          <cell r="H314" t="str">
            <v>100ПМК037</v>
          </cell>
          <cell r="I314">
            <v>42121</v>
          </cell>
          <cell r="J314" t="str">
            <v>1993</v>
          </cell>
          <cell r="K314">
            <v>4151</v>
          </cell>
          <cell r="L314">
            <v>3391</v>
          </cell>
          <cell r="M314">
            <v>142.9</v>
          </cell>
          <cell r="N314">
            <v>93.3</v>
          </cell>
          <cell r="O314">
            <v>220606</v>
          </cell>
          <cell r="P314">
            <v>484428</v>
          </cell>
          <cell r="Q314">
            <v>316500</v>
          </cell>
          <cell r="R314">
            <v>0</v>
          </cell>
          <cell r="S314" t="str">
            <v>D</v>
          </cell>
          <cell r="T314" t="str">
            <v>B</v>
          </cell>
          <cell r="U314" t="str">
            <v>Изолация на външна стена , Изолация на под, Изолация на покрив, Подмяна на дограма</v>
          </cell>
          <cell r="V314">
            <v>167909.56</v>
          </cell>
          <cell r="W314">
            <v>58.97</v>
          </cell>
          <cell r="X314">
            <v>20598.099999999999</v>
          </cell>
          <cell r="Y314">
            <v>213923.20000000001</v>
          </cell>
          <cell r="Z314">
            <v>10.3855</v>
          </cell>
          <cell r="AA314" t="str">
            <v>ОП РР „Енергийно обн. на бълг. домове"</v>
          </cell>
          <cell r="AB314">
            <v>34.659999999999997</v>
          </cell>
        </row>
        <row r="315">
          <cell r="A315">
            <v>176805772</v>
          </cell>
          <cell r="B315" t="str">
            <v>СДРУЖЕНИЕ НА СОБСТВЕНИЦИТЕ, ГР.РУСЕ ,УЛ.ГЕОРГИ САВА РАКОВСКИ#14,БЛ.УСТРЕМ,ВХ.1</v>
          </cell>
          <cell r="C315" t="str">
            <v>МНОГОФ. ЖИЛ. СГРАДА</v>
          </cell>
          <cell r="D315" t="str">
            <v>обл.РУСЕ</v>
          </cell>
          <cell r="E315" t="str">
            <v>общ.РУСЕ</v>
          </cell>
          <cell r="F315" t="str">
            <v>гр.РУСЕ</v>
          </cell>
          <cell r="G315" t="str">
            <v>"БИЛДКОНСУЛТ" ЕООД</v>
          </cell>
          <cell r="H315" t="str">
            <v>100ПМК038</v>
          </cell>
          <cell r="I315">
            <v>42144</v>
          </cell>
          <cell r="J315" t="str">
            <v>1956</v>
          </cell>
          <cell r="K315">
            <v>889</v>
          </cell>
          <cell r="L315">
            <v>889</v>
          </cell>
          <cell r="M315">
            <v>216.8</v>
          </cell>
          <cell r="N315">
            <v>85.2</v>
          </cell>
          <cell r="O315">
            <v>75078</v>
          </cell>
          <cell r="P315">
            <v>195567</v>
          </cell>
          <cell r="Q315">
            <v>76800</v>
          </cell>
          <cell r="R315">
            <v>58749</v>
          </cell>
          <cell r="S315" t="str">
            <v>E</v>
          </cell>
          <cell r="T315" t="str">
            <v>B</v>
          </cell>
          <cell r="U315" t="str">
            <v>Изолация на външна стена , Изолация на под, Изолация на покрив, Подмяна на дограма</v>
          </cell>
          <cell r="V315">
            <v>118744.7</v>
          </cell>
          <cell r="W315">
            <v>36.35</v>
          </cell>
          <cell r="X315">
            <v>8798.07</v>
          </cell>
          <cell r="Y315">
            <v>83015.539999999994</v>
          </cell>
          <cell r="Z315">
            <v>9.4356000000000009</v>
          </cell>
          <cell r="AA315" t="str">
            <v>ОП РР „Енергийно обн. на бълг. домове"</v>
          </cell>
          <cell r="AB315">
            <v>60.71</v>
          </cell>
        </row>
        <row r="316">
          <cell r="A316">
            <v>176789695</v>
          </cell>
          <cell r="B316" t="str">
            <v>СДРУЖЕНИЕ НА СОБСТВЕНИЦИТЕ РУСЕ, БУЛЕВАРД "ГЕНЕРАЛ СКОБЕЛЕВ" #22, ВХОД 1</v>
          </cell>
          <cell r="C316" t="str">
            <v>МНОГОФ. ЖИЛ. СГРАДА - РУСЕ</v>
          </cell>
          <cell r="D316" t="str">
            <v>обл.РУСЕ</v>
          </cell>
          <cell r="E316" t="str">
            <v>общ.РУСЕ</v>
          </cell>
          <cell r="F316" t="str">
            <v>гр.РУСЕ</v>
          </cell>
          <cell r="G316" t="str">
            <v>"БИЛДКОНСУЛТ" ЕООД</v>
          </cell>
          <cell r="H316" t="str">
            <v>100ПМК039</v>
          </cell>
          <cell r="I316">
            <v>42144</v>
          </cell>
          <cell r="J316" t="str">
            <v>1963</v>
          </cell>
          <cell r="K316">
            <v>1027.5999999999999</v>
          </cell>
          <cell r="L316">
            <v>825.47</v>
          </cell>
          <cell r="M316">
            <v>150.9</v>
          </cell>
          <cell r="N316">
            <v>87.9</v>
          </cell>
          <cell r="O316">
            <v>52125</v>
          </cell>
          <cell r="P316">
            <v>124658</v>
          </cell>
          <cell r="Q316">
            <v>72600</v>
          </cell>
          <cell r="R316">
            <v>0</v>
          </cell>
          <cell r="S316" t="str">
            <v>F</v>
          </cell>
          <cell r="T316" t="str">
            <v>С</v>
          </cell>
          <cell r="U316" t="str">
            <v>Изолация на външна стена , Изолация на под, Подмяна на дограма</v>
          </cell>
          <cell r="V316">
            <v>52084</v>
          </cell>
          <cell r="W316">
            <v>29.83</v>
          </cell>
          <cell r="X316">
            <v>7291.76</v>
          </cell>
          <cell r="Y316">
            <v>65048.68</v>
          </cell>
          <cell r="Z316">
            <v>8.9207999999999998</v>
          </cell>
          <cell r="AA316" t="str">
            <v>ОП РР „Енергийно обн. на бълг. домове"</v>
          </cell>
          <cell r="AB316">
            <v>41.78</v>
          </cell>
        </row>
        <row r="317">
          <cell r="A317">
            <v>176796426</v>
          </cell>
          <cell r="B317" t="str">
            <v>СДРУЖЕНИЕ НА СОБСТВЕНИЦИТЕ, ГР. ВЕЛИКО ТЪРНОВО, УЛ. "ВЕНЕТА БОТЕВА" №1, БЛ. 7, ВХ. Г</v>
          </cell>
          <cell r="C317" t="str">
            <v>МНОГОФАМ. ЖИЛ. СГР., УЛ. "В. БОТЕВА"-В. ТЪРНОВО</v>
          </cell>
          <cell r="D317" t="str">
            <v>обл.ВЕЛИКО ТЪРНОВО</v>
          </cell>
          <cell r="E317" t="str">
            <v>общ.ВЕЛИКО ТЪРНОВО</v>
          </cell>
          <cell r="F317" t="str">
            <v>гр.ВЕЛИКО ТЪРНОВО</v>
          </cell>
          <cell r="G317" t="str">
            <v>"БИЛДКОНСУЛТ" ЕООД</v>
          </cell>
          <cell r="H317" t="str">
            <v>100ПМК040</v>
          </cell>
          <cell r="I317">
            <v>42145</v>
          </cell>
          <cell r="J317" t="str">
            <v>1987</v>
          </cell>
          <cell r="K317">
            <v>1576</v>
          </cell>
          <cell r="L317">
            <v>1509</v>
          </cell>
          <cell r="M317">
            <v>171.4</v>
          </cell>
          <cell r="N317">
            <v>94.3</v>
          </cell>
          <cell r="O317">
            <v>143568</v>
          </cell>
          <cell r="P317">
            <v>258687</v>
          </cell>
          <cell r="Q317">
            <v>142300</v>
          </cell>
          <cell r="R317">
            <v>0</v>
          </cell>
          <cell r="S317" t="str">
            <v>E</v>
          </cell>
          <cell r="T317" t="str">
            <v>С</v>
          </cell>
          <cell r="U317" t="str">
            <v>Изолация на външна стена , Изолация на под, Изолация на покрив, Подмяна на дограма</v>
          </cell>
          <cell r="V317">
            <v>116395</v>
          </cell>
          <cell r="W317">
            <v>33.9</v>
          </cell>
          <cell r="X317">
            <v>14135.03</v>
          </cell>
          <cell r="Y317">
            <v>114227.83</v>
          </cell>
          <cell r="Z317">
            <v>8.0810999999999993</v>
          </cell>
          <cell r="AA317" t="str">
            <v>ОП РР „Енергийно обн. на бълг. домове"</v>
          </cell>
          <cell r="AB317">
            <v>44.99</v>
          </cell>
        </row>
        <row r="318">
          <cell r="A318">
            <v>176804574</v>
          </cell>
          <cell r="B318" t="str">
            <v>СДРУЖЕНИЕ НА СОБСТВЕНИЦИТЕ"БЛ.СЛАВЕЙ" ,ГР.РУСЕ,УЛ.ДОНДУКОВ КОРСАКОВ #5 А,ВХ.1</v>
          </cell>
          <cell r="C318" t="str">
            <v>ЖИЛ .СГРАДА - РУСЕ</v>
          </cell>
          <cell r="D318" t="str">
            <v>обл.РУСЕ</v>
          </cell>
          <cell r="E318" t="str">
            <v>общ.РУСЕ</v>
          </cell>
          <cell r="F318" t="str">
            <v>гр.РУСЕ</v>
          </cell>
          <cell r="G318" t="str">
            <v>"БИЛДКОНСУЛТ" ЕООД</v>
          </cell>
          <cell r="H318" t="str">
            <v>100ПМК041</v>
          </cell>
          <cell r="I318">
            <v>42145</v>
          </cell>
          <cell r="J318" t="str">
            <v>1960</v>
          </cell>
          <cell r="K318">
            <v>1358</v>
          </cell>
          <cell r="L318">
            <v>1069</v>
          </cell>
          <cell r="M318">
            <v>138.69999999999999</v>
          </cell>
          <cell r="N318">
            <v>85</v>
          </cell>
          <cell r="O318">
            <v>75792</v>
          </cell>
          <cell r="P318">
            <v>148315</v>
          </cell>
          <cell r="Q318">
            <v>90800</v>
          </cell>
          <cell r="R318">
            <v>0</v>
          </cell>
          <cell r="S318" t="str">
            <v>D</v>
          </cell>
          <cell r="T318" t="str">
            <v>B</v>
          </cell>
          <cell r="U318" t="str">
            <v>Изолация на външна стена , Изолация на покрив, Подмяна на дограма</v>
          </cell>
          <cell r="V318">
            <v>57524.6</v>
          </cell>
          <cell r="W318">
            <v>15.12</v>
          </cell>
          <cell r="X318">
            <v>6520.1</v>
          </cell>
          <cell r="Y318">
            <v>56928.5</v>
          </cell>
          <cell r="Z318">
            <v>8.7311999999999994</v>
          </cell>
          <cell r="AA318" t="str">
            <v>ОП РР „Енергийно обн. на бълг. домове"</v>
          </cell>
          <cell r="AB318">
            <v>38.78</v>
          </cell>
        </row>
        <row r="319">
          <cell r="A319">
            <v>176795641</v>
          </cell>
          <cell r="B319" t="str">
            <v>СДРУЖЕНИЕ НА САБСТВЕНИЦИТЕ "ХОРИЗОНТ", В. ТЪРНОВО, УЛ. "КАМЕН ЗИДАРОВ"-20</v>
          </cell>
          <cell r="C319" t="str">
            <v>ЖИЛ. СГРАДА - ТЪРНОВО</v>
          </cell>
          <cell r="D319" t="str">
            <v>обл.ВЕЛИКО ТЪРНОВО</v>
          </cell>
          <cell r="E319" t="str">
            <v>общ.ВЕЛИКО ТЪРНОВО</v>
          </cell>
          <cell r="F319" t="str">
            <v>гр.ВЕЛИКО ТЪРНОВО</v>
          </cell>
          <cell r="G319" t="str">
            <v>"БИЛДКОНСУЛТ" ЕООД</v>
          </cell>
          <cell r="H319" t="str">
            <v>100ПМК042</v>
          </cell>
          <cell r="I319">
            <v>42145</v>
          </cell>
          <cell r="J319" t="str">
            <v>1990</v>
          </cell>
          <cell r="K319">
            <v>1076</v>
          </cell>
          <cell r="L319">
            <v>858</v>
          </cell>
          <cell r="M319">
            <v>244.6</v>
          </cell>
          <cell r="N319">
            <v>94.4</v>
          </cell>
          <cell r="O319">
            <v>85925</v>
          </cell>
          <cell r="P319">
            <v>209827</v>
          </cell>
          <cell r="Q319">
            <v>81000</v>
          </cell>
          <cell r="R319">
            <v>0</v>
          </cell>
          <cell r="S319" t="str">
            <v>F</v>
          </cell>
          <cell r="T319" t="str">
            <v>B</v>
          </cell>
          <cell r="U319" t="str">
            <v>Изолация на външна стена , Изолация на под, Изолация на покрив, Подмяна на дограма</v>
          </cell>
          <cell r="V319">
            <v>127866.76</v>
          </cell>
          <cell r="W319">
            <v>23.4</v>
          </cell>
          <cell r="X319">
            <v>14147.18</v>
          </cell>
          <cell r="Y319">
            <v>97374.2</v>
          </cell>
          <cell r="Z319">
            <v>6.8829000000000002</v>
          </cell>
          <cell r="AA319" t="str">
            <v>ОП РР „Енергийно обн. на бълг. домове"</v>
          </cell>
          <cell r="AB319">
            <v>60.93</v>
          </cell>
        </row>
        <row r="320">
          <cell r="A320">
            <v>176809009</v>
          </cell>
          <cell r="B320" t="str">
            <v>СДРУЖЕНИЕ НА СОБСТВЕНИЦИТЕ "ГР.РУСЕ, УЛ.БИСТРИЦА #2, ВХ.А"</v>
          </cell>
          <cell r="C320" t="str">
            <v>МНОГОФАМИЛНА ЖИЛ. СГРАДА, РУСЕ</v>
          </cell>
          <cell r="D320" t="str">
            <v>обл.РУСЕ</v>
          </cell>
          <cell r="E320" t="str">
            <v>общ.РУСЕ</v>
          </cell>
          <cell r="F320" t="str">
            <v>гр.РУСЕ</v>
          </cell>
          <cell r="G320" t="str">
            <v>"БИЛДКОНСУЛТ" ЕООД</v>
          </cell>
          <cell r="H320" t="str">
            <v>100ПМК043</v>
          </cell>
          <cell r="I320">
            <v>42150</v>
          </cell>
          <cell r="J320" t="str">
            <v>2000</v>
          </cell>
          <cell r="K320">
            <v>2102</v>
          </cell>
          <cell r="L320">
            <v>1614.66</v>
          </cell>
          <cell r="M320">
            <v>152.6</v>
          </cell>
          <cell r="N320">
            <v>88.6</v>
          </cell>
          <cell r="O320">
            <v>236714</v>
          </cell>
          <cell r="P320">
            <v>246409</v>
          </cell>
          <cell r="Q320">
            <v>143100</v>
          </cell>
          <cell r="R320">
            <v>185087.3</v>
          </cell>
          <cell r="S320" t="str">
            <v>С</v>
          </cell>
          <cell r="T320" t="str">
            <v>B</v>
          </cell>
          <cell r="U320" t="str">
            <v>Изолация на външна стена , Изолация на под, Изолация на покрив, Подмяна на дограма</v>
          </cell>
          <cell r="V320">
            <v>103264</v>
          </cell>
          <cell r="W320">
            <v>31.58</v>
          </cell>
          <cell r="X320">
            <v>7651.17</v>
          </cell>
          <cell r="Y320">
            <v>93967.84</v>
          </cell>
          <cell r="Z320">
            <v>12.2814</v>
          </cell>
          <cell r="AA320" t="str">
            <v>ОП РР „Енергийно обн. на бълг. домове"</v>
          </cell>
          <cell r="AB320">
            <v>41.9</v>
          </cell>
        </row>
        <row r="321">
          <cell r="A321">
            <v>176810221</v>
          </cell>
          <cell r="B321" t="str">
            <v>СДРУЖЕНИЕ НА СОБСТВЕНИЦИТЕ "ТЕМЕНУГА 1"</v>
          </cell>
          <cell r="C321" t="str">
            <v>МНОГОФ. ЖИЛ. СГРАДА- В. ТЪРНОВО</v>
          </cell>
          <cell r="D321" t="str">
            <v>обл.ВЕЛИКО ТЪРНОВО</v>
          </cell>
          <cell r="E321" t="str">
            <v>общ.ВЕЛИКО ТЪРНОВО</v>
          </cell>
          <cell r="F321" t="str">
            <v>гр.ВЕЛИКО ТЪРНОВО</v>
          </cell>
          <cell r="G321" t="str">
            <v>"БИЛДКОНСУЛТ" ЕООД</v>
          </cell>
          <cell r="H321" t="str">
            <v>100ПМК044</v>
          </cell>
          <cell r="I321">
            <v>42153</v>
          </cell>
          <cell r="J321" t="str">
            <v>1984</v>
          </cell>
          <cell r="K321">
            <v>1275</v>
          </cell>
          <cell r="L321">
            <v>1194</v>
          </cell>
          <cell r="M321">
            <v>224.6</v>
          </cell>
          <cell r="N321">
            <v>105.4</v>
          </cell>
          <cell r="O321">
            <v>75647.5</v>
          </cell>
          <cell r="P321">
            <v>268126</v>
          </cell>
          <cell r="Q321">
            <v>125800</v>
          </cell>
          <cell r="R321">
            <v>0</v>
          </cell>
          <cell r="S321" t="str">
            <v>F</v>
          </cell>
          <cell r="T321" t="str">
            <v>С</v>
          </cell>
          <cell r="U321" t="str">
            <v>Изолация на външна стена , Изолация на под, Подмяна на дограма</v>
          </cell>
          <cell r="V321">
            <v>142309.78</v>
          </cell>
          <cell r="W321">
            <v>35.950000000000003</v>
          </cell>
          <cell r="X321">
            <v>16789.52</v>
          </cell>
          <cell r="Y321">
            <v>88567.55</v>
          </cell>
          <cell r="Z321">
            <v>5.2751000000000001</v>
          </cell>
          <cell r="AA321" t="str">
            <v>ОП РР „Енергийно обн. на бълг. домове"</v>
          </cell>
          <cell r="AB321">
            <v>53.07</v>
          </cell>
        </row>
        <row r="322">
          <cell r="A322">
            <v>176803771</v>
          </cell>
          <cell r="B322" t="str">
            <v>СДРУЖЕНИЕ НА СОБСТВЕНИЦИТЕ "ВАРОВНИК"</v>
          </cell>
          <cell r="C322" t="str">
            <v>МНОГОФАМ. ЖИЛ. СГРА., УЛ. "ВАРОВНИК" 11-ГАБРОВО</v>
          </cell>
          <cell r="D322" t="str">
            <v>обл.ГАБРОВО</v>
          </cell>
          <cell r="E322" t="str">
            <v>общ.ГАБРОВО</v>
          </cell>
          <cell r="F322" t="str">
            <v>гр.ГАБРОВО</v>
          </cell>
          <cell r="G322" t="str">
            <v>"БИЛДКОНСУЛТ" ЕООД</v>
          </cell>
          <cell r="H322" t="str">
            <v>100ПМК045</v>
          </cell>
          <cell r="I322">
            <v>42153</v>
          </cell>
          <cell r="J322" t="str">
            <v>1975</v>
          </cell>
          <cell r="K322">
            <v>1147</v>
          </cell>
          <cell r="L322">
            <v>764</v>
          </cell>
          <cell r="M322">
            <v>197.4</v>
          </cell>
          <cell r="N322">
            <v>114.2</v>
          </cell>
          <cell r="O322">
            <v>66873</v>
          </cell>
          <cell r="P322">
            <v>150833</v>
          </cell>
          <cell r="Q322">
            <v>87300</v>
          </cell>
          <cell r="R322">
            <v>0</v>
          </cell>
          <cell r="S322" t="str">
            <v>E</v>
          </cell>
          <cell r="T322" t="str">
            <v>С</v>
          </cell>
          <cell r="U322" t="str">
            <v>Изолация на външна стена , Изолация на покрив, Подмяна на дограма</v>
          </cell>
          <cell r="V322">
            <v>60978.05</v>
          </cell>
          <cell r="W322">
            <v>10.37</v>
          </cell>
          <cell r="X322">
            <v>8703.76</v>
          </cell>
          <cell r="Y322">
            <v>47355.99</v>
          </cell>
          <cell r="Z322">
            <v>5.4408000000000003</v>
          </cell>
          <cell r="AA322" t="str">
            <v>ОП РР „Енергийно обн. на бълг. домове"</v>
          </cell>
          <cell r="AB322">
            <v>40.42</v>
          </cell>
        </row>
        <row r="323">
          <cell r="A323">
            <v>176809062</v>
          </cell>
          <cell r="B323" t="str">
            <v>СДРУЖЕНИЕ НА СОБСТВЕНИЦИТЕ "СНЕЖАНКА"</v>
          </cell>
          <cell r="C323" t="str">
            <v>МНОГОФАМ. ЖИЛ. СГР., СНЕЖАНКА-РАЗГРАД</v>
          </cell>
          <cell r="D323" t="str">
            <v>обл.РАЗГРАД</v>
          </cell>
          <cell r="E323" t="str">
            <v>общ.РАЗГРАД</v>
          </cell>
          <cell r="F323" t="str">
            <v>гр.РАЗГРАД</v>
          </cell>
          <cell r="G323" t="str">
            <v>"БИЛДКОНСУЛТ" ЕООД</v>
          </cell>
          <cell r="H323" t="str">
            <v>100ПМК046</v>
          </cell>
          <cell r="I323">
            <v>42153</v>
          </cell>
          <cell r="J323" t="str">
            <v>1989</v>
          </cell>
          <cell r="K323">
            <v>2774</v>
          </cell>
          <cell r="L323">
            <v>1990.3</v>
          </cell>
          <cell r="M323">
            <v>179.8</v>
          </cell>
          <cell r="N323">
            <v>69.400000000000006</v>
          </cell>
          <cell r="O323">
            <v>109306.4</v>
          </cell>
          <cell r="P323">
            <v>357898</v>
          </cell>
          <cell r="Q323">
            <v>138100</v>
          </cell>
          <cell r="R323">
            <v>0</v>
          </cell>
          <cell r="S323" t="str">
            <v>E</v>
          </cell>
          <cell r="T323" t="str">
            <v>B</v>
          </cell>
          <cell r="U323" t="str">
            <v>Изолация на външна стена , Изолация на под, Изолация на покрив, Подмяна на дограма</v>
          </cell>
          <cell r="V323">
            <v>219796</v>
          </cell>
          <cell r="W323">
            <v>75.55</v>
          </cell>
          <cell r="X323">
            <v>26375.52</v>
          </cell>
          <cell r="Y323">
            <v>157281.91</v>
          </cell>
          <cell r="Z323">
            <v>5.9630999999999998</v>
          </cell>
          <cell r="AA323" t="str">
            <v>ОП РР „Енергийно обн. на бълг. домове"</v>
          </cell>
          <cell r="AB323">
            <v>61.41</v>
          </cell>
        </row>
        <row r="324">
          <cell r="A324">
            <v>176774227</v>
          </cell>
          <cell r="B324" t="str">
            <v>СДРУЖЕНИЕ НА СОБСТВЕНИЦИТЕ "ЛЮЛЯК"</v>
          </cell>
          <cell r="C324" t="str">
            <v>ЖИЛ. СГР.-РУСЕ, УЛ. "АЛЕКО КОНСТАНТИНОВ" 12</v>
          </cell>
          <cell r="D324" t="str">
            <v>обл.РУСЕ</v>
          </cell>
          <cell r="E324" t="str">
            <v>общ.РУСЕ</v>
          </cell>
          <cell r="F324" t="str">
            <v>гр.РУСЕ</v>
          </cell>
          <cell r="G324" t="str">
            <v>"БИЛДКОНСУЛТ" ЕООД</v>
          </cell>
          <cell r="H324" t="str">
            <v>100ПМК048</v>
          </cell>
          <cell r="I324">
            <v>42163</v>
          </cell>
          <cell r="J324" t="str">
            <v>1963</v>
          </cell>
          <cell r="K324">
            <v>876</v>
          </cell>
          <cell r="L324">
            <v>683</v>
          </cell>
          <cell r="M324">
            <v>156.05000000000001</v>
          </cell>
          <cell r="N324">
            <v>87.65</v>
          </cell>
          <cell r="O324">
            <v>170513</v>
          </cell>
          <cell r="P324">
            <v>365847</v>
          </cell>
          <cell r="Q324">
            <v>59900</v>
          </cell>
          <cell r="R324">
            <v>0</v>
          </cell>
          <cell r="S324" t="str">
            <v>F</v>
          </cell>
          <cell r="T324" t="str">
            <v>С</v>
          </cell>
          <cell r="U324" t="str">
            <v>Изолация на външна стена , Изолация на под, Изолация на покрив, Подмяна на дограма</v>
          </cell>
          <cell r="V324">
            <v>46291</v>
          </cell>
          <cell r="W324">
            <v>28.03</v>
          </cell>
          <cell r="X324">
            <v>6486.94</v>
          </cell>
          <cell r="Y324">
            <v>64846.42</v>
          </cell>
          <cell r="Z324">
            <v>9.9963999999999995</v>
          </cell>
          <cell r="AA324" t="str">
            <v>ОП РР „Енергийно обн. на бълг. домове"</v>
          </cell>
          <cell r="AB324">
            <v>12.65</v>
          </cell>
        </row>
        <row r="325">
          <cell r="A325">
            <v>176797788</v>
          </cell>
          <cell r="B325" t="str">
            <v>СДРУЖЕНИЕ НА СОБСТВЕНИЦИТЕ "КОЛЬО ФИЧЕТО - 1"</v>
          </cell>
          <cell r="C325" t="str">
            <v>ЖИЛ. СГРАДА-РАЗГРАД, БЛ. "КОЛЬО ФИЧЕТО"</v>
          </cell>
          <cell r="D325" t="str">
            <v>обл.РАЗГРАД</v>
          </cell>
          <cell r="E325" t="str">
            <v>общ.РАЗГРАД</v>
          </cell>
          <cell r="F325" t="str">
            <v>гр.РАЗГРАД</v>
          </cell>
          <cell r="G325" t="str">
            <v>"БИЛДКОНСУЛТ" ЕООД</v>
          </cell>
          <cell r="H325" t="str">
            <v>100ПМК049</v>
          </cell>
          <cell r="I325">
            <v>42163</v>
          </cell>
          <cell r="J325" t="str">
            <v>1974</v>
          </cell>
          <cell r="K325">
            <v>964</v>
          </cell>
          <cell r="L325">
            <v>899.32</v>
          </cell>
          <cell r="M325">
            <v>197.4</v>
          </cell>
          <cell r="N325">
            <v>93.9</v>
          </cell>
          <cell r="O325">
            <v>92434</v>
          </cell>
          <cell r="P325">
            <v>177505</v>
          </cell>
          <cell r="Q325">
            <v>84400</v>
          </cell>
          <cell r="R325">
            <v>58750</v>
          </cell>
          <cell r="S325" t="str">
            <v>E</v>
          </cell>
          <cell r="T325" t="str">
            <v>B</v>
          </cell>
          <cell r="U325" t="str">
            <v>Изолация на външна стена , Изолация на под, Изолация на покрив, Подмяна на дограма</v>
          </cell>
          <cell r="V325">
            <v>92925.58</v>
          </cell>
          <cell r="W325">
            <v>27.06</v>
          </cell>
          <cell r="X325">
            <v>7638.92</v>
          </cell>
          <cell r="Y325">
            <v>56211.59</v>
          </cell>
          <cell r="Z325">
            <v>7.3585000000000003</v>
          </cell>
          <cell r="AA325" t="str">
            <v>ОП РР „Енергийно обн. на бълг. домове"</v>
          </cell>
          <cell r="AB325">
            <v>52.35</v>
          </cell>
        </row>
        <row r="326">
          <cell r="A326">
            <v>176793601</v>
          </cell>
          <cell r="B326" t="str">
            <v>СДРУЖЕНИЕ НА СОБСТВЕНИЦИТЕ "МАКСИМ ГОРКИ,ГР.РУСЕ,ОБЩ.РУСЕ,УЛ.ИВАН ВАЗОВ #20,ВХ.1"</v>
          </cell>
          <cell r="C326" t="str">
            <v>ЖИЛ. СГР.-РУСЕ, МАКСИМ ГОРКИ</v>
          </cell>
          <cell r="D326" t="str">
            <v>обл.РУСЕ</v>
          </cell>
          <cell r="E326" t="str">
            <v>общ.РУСЕ</v>
          </cell>
          <cell r="F326" t="str">
            <v>гр.РУСЕ</v>
          </cell>
          <cell r="G326" t="str">
            <v>"БИЛДКОНСУЛТ" ЕООД</v>
          </cell>
          <cell r="H326" t="str">
            <v>100ПМК050</v>
          </cell>
          <cell r="I326">
            <v>42166</v>
          </cell>
          <cell r="J326" t="str">
            <v>1964</v>
          </cell>
          <cell r="K326">
            <v>1049</v>
          </cell>
          <cell r="L326">
            <v>1029</v>
          </cell>
          <cell r="M326">
            <v>226.96</v>
          </cell>
          <cell r="N326">
            <v>89.45</v>
          </cell>
          <cell r="O326">
            <v>119964</v>
          </cell>
          <cell r="P326">
            <v>226713</v>
          </cell>
          <cell r="Q326">
            <v>92030</v>
          </cell>
          <cell r="R326">
            <v>0</v>
          </cell>
          <cell r="S326" t="str">
            <v>G</v>
          </cell>
          <cell r="T326" t="str">
            <v>С</v>
          </cell>
          <cell r="U326" t="str">
            <v>Изолация на външна стена , Изолация на под, Изолация на покрив, Подмяна на дограма</v>
          </cell>
          <cell r="V326">
            <v>141460</v>
          </cell>
          <cell r="W326">
            <v>94.07</v>
          </cell>
          <cell r="X326">
            <v>21152.43</v>
          </cell>
          <cell r="Y326">
            <v>82683.11</v>
          </cell>
          <cell r="Z326">
            <v>3.9089</v>
          </cell>
          <cell r="AA326" t="str">
            <v>ОП РР „Енергийно обн. на бълг. домове"</v>
          </cell>
          <cell r="AB326">
            <v>62.39</v>
          </cell>
        </row>
        <row r="327">
          <cell r="A327">
            <v>176805427</v>
          </cell>
          <cell r="B327" t="str">
            <v xml:space="preserve">СДРУЖЕНИЕ НА СОБСТВ. С"РУСЕ, ЛОЗЕН ПЛАНИНА 17, БЛ.БАБА ТОНКА-Д" </v>
          </cell>
          <cell r="C327" t="str">
            <v>ЖИЛ. СГРАДА - РУСЕ</v>
          </cell>
          <cell r="D327" t="str">
            <v>обл.РУСЕ</v>
          </cell>
          <cell r="E327" t="str">
            <v>общ.РУСЕ</v>
          </cell>
          <cell r="F327" t="str">
            <v>гр.РУСЕ</v>
          </cell>
          <cell r="G327" t="str">
            <v>"БИЛДКОНСУЛТ" ЕООД</v>
          </cell>
          <cell r="H327" t="str">
            <v>100ПМК051</v>
          </cell>
          <cell r="I327">
            <v>42167</v>
          </cell>
          <cell r="J327" t="str">
            <v>1984</v>
          </cell>
          <cell r="K327">
            <v>1388</v>
          </cell>
          <cell r="L327">
            <v>1130.5999999999999</v>
          </cell>
          <cell r="M327">
            <v>195.7</v>
          </cell>
          <cell r="N327">
            <v>80</v>
          </cell>
          <cell r="O327">
            <v>73984</v>
          </cell>
          <cell r="P327">
            <v>221317</v>
          </cell>
          <cell r="Q327">
            <v>90600</v>
          </cell>
          <cell r="R327">
            <v>0</v>
          </cell>
          <cell r="S327" t="str">
            <v>F</v>
          </cell>
          <cell r="T327" t="str">
            <v>B</v>
          </cell>
          <cell r="U327" t="str">
            <v>Изолация на външна стена , Изолация на под, Изолация на покрив, Подмяна на дограма</v>
          </cell>
          <cell r="V327">
            <v>130693.4</v>
          </cell>
          <cell r="W327">
            <v>36.08</v>
          </cell>
          <cell r="X327">
            <v>15683.4</v>
          </cell>
          <cell r="Y327">
            <v>72284.850000000006</v>
          </cell>
          <cell r="Z327">
            <v>4.609</v>
          </cell>
          <cell r="AA327" t="str">
            <v>ОП РР „Енергийно обн. на бълг. домове"</v>
          </cell>
          <cell r="AB327">
            <v>59.05</v>
          </cell>
        </row>
        <row r="328">
          <cell r="A328">
            <v>176808576</v>
          </cell>
          <cell r="B328" t="str">
            <v>СДРУЖЕНИЕ НА СОБСТВЕНИЦИТЕ МУРГАШ-гр.СВИЩОВ,общ.СВИЩОВ, ул.ЧЕРНИ ВРЪХ 49, БЛОК МУРГАШ-1,вх.А и Б</v>
          </cell>
          <cell r="C328" t="str">
            <v>ЖИЛ. СГР.-СВИЩОВ, БЛ. МУРГАШ-1, А И Б</v>
          </cell>
          <cell r="D328" t="str">
            <v>обл.ВЕЛИКО ТЪРНОВО</v>
          </cell>
          <cell r="E328" t="str">
            <v>общ.СВИЩОВ</v>
          </cell>
          <cell r="F328" t="str">
            <v>гр.СВИЩОВ</v>
          </cell>
          <cell r="G328" t="str">
            <v>"БИЛДКОНСУЛТ" ЕООД</v>
          </cell>
          <cell r="H328" t="str">
            <v>100ПМК052</v>
          </cell>
          <cell r="I328">
            <v>42167</v>
          </cell>
          <cell r="J328" t="str">
            <v>1991</v>
          </cell>
          <cell r="K328">
            <v>1849.26</v>
          </cell>
          <cell r="L328">
            <v>1365.23</v>
          </cell>
          <cell r="M328">
            <v>293.10000000000002</v>
          </cell>
          <cell r="N328">
            <v>104.2</v>
          </cell>
          <cell r="O328">
            <v>123147.6</v>
          </cell>
          <cell r="P328">
            <v>400116</v>
          </cell>
          <cell r="Q328">
            <v>142200</v>
          </cell>
          <cell r="R328">
            <v>0</v>
          </cell>
          <cell r="S328" t="str">
            <v>G</v>
          </cell>
          <cell r="T328" t="str">
            <v>С</v>
          </cell>
          <cell r="U328" t="str">
            <v>Изолация на външна стена , Изолация на под, Изолация на покрив, Подмяна на дограма</v>
          </cell>
          <cell r="V328">
            <v>257887</v>
          </cell>
          <cell r="W328">
            <v>80.08</v>
          </cell>
          <cell r="X328">
            <v>29055.279999999999</v>
          </cell>
          <cell r="Y328">
            <v>110793.65</v>
          </cell>
          <cell r="Z328">
            <v>3.8132000000000001</v>
          </cell>
          <cell r="AA328" t="str">
            <v>ОП РР „Енергийно обн. на бълг. домове"</v>
          </cell>
          <cell r="AB328">
            <v>64.45</v>
          </cell>
        </row>
        <row r="329">
          <cell r="A329">
            <v>176809233</v>
          </cell>
          <cell r="B329" t="str">
            <v>СДРУЖЕНИЕ НА СОБСТВЕНИЦИТЕ "РАДЕЦКИ-3"-гр. СВИЩОВ, община СВИЩОВ,ул. "ГЕНЕРАЛ КИСЕЛОВ" #2, бл."РАДЕЦ</v>
          </cell>
          <cell r="C329" t="str">
            <v>ЖИЛИЩНА СГР.-СВИЩОВ, БЛ. "РАДЕЦКИ" 3</v>
          </cell>
          <cell r="D329" t="str">
            <v>обл.ВЕЛИКО ТЪРНОВО</v>
          </cell>
          <cell r="E329" t="str">
            <v>общ.СВИЩОВ</v>
          </cell>
          <cell r="F329" t="str">
            <v>гр.СВИЩОВ</v>
          </cell>
          <cell r="G329" t="str">
            <v>"БИЛДКОНСУЛТ" ЕООД</v>
          </cell>
          <cell r="H329" t="str">
            <v>100ПМК053</v>
          </cell>
          <cell r="I329">
            <v>42167</v>
          </cell>
          <cell r="J329" t="str">
            <v>1971</v>
          </cell>
          <cell r="K329">
            <v>1138</v>
          </cell>
          <cell r="L329">
            <v>1000.6</v>
          </cell>
          <cell r="M329">
            <v>177.7</v>
          </cell>
          <cell r="N329">
            <v>89.3</v>
          </cell>
          <cell r="O329">
            <v>93259</v>
          </cell>
          <cell r="P329">
            <v>177846</v>
          </cell>
          <cell r="Q329">
            <v>89400</v>
          </cell>
          <cell r="R329">
            <v>0</v>
          </cell>
          <cell r="S329" t="str">
            <v>G</v>
          </cell>
          <cell r="T329" t="str">
            <v>С</v>
          </cell>
          <cell r="U329" t="str">
            <v>Изолация на външна стена , Изолация на под, Изолация на покрив, Подмяна на дограма</v>
          </cell>
          <cell r="V329">
            <v>88431</v>
          </cell>
          <cell r="W329">
            <v>50.47</v>
          </cell>
          <cell r="X329">
            <v>12851.98</v>
          </cell>
          <cell r="Y329">
            <v>80010.509999999995</v>
          </cell>
          <cell r="Z329">
            <v>6.2255000000000003</v>
          </cell>
          <cell r="AA329" t="str">
            <v>ОП РР „Енергийно обн. на бълг. домове"</v>
          </cell>
          <cell r="AB329">
            <v>49.72</v>
          </cell>
        </row>
        <row r="330">
          <cell r="A330">
            <v>176808932</v>
          </cell>
          <cell r="B330" t="str">
            <v>СС "АЛЕИ ВЪЗРАЖДАНЕ 4"</v>
          </cell>
          <cell r="C330" t="str">
            <v>ЖИЛ. СГРАДА-РУСЕ, ЖК. ВЪЗРАЖДАНЕ</v>
          </cell>
          <cell r="D330" t="str">
            <v>обл.РУСЕ</v>
          </cell>
          <cell r="E330" t="str">
            <v>общ.РУСЕ</v>
          </cell>
          <cell r="F330" t="str">
            <v>гр.РУСЕ</v>
          </cell>
          <cell r="G330" t="str">
            <v>"БИЛДКОНСУЛТ" ЕООД</v>
          </cell>
          <cell r="H330" t="str">
            <v>100ПМК054</v>
          </cell>
          <cell r="I330">
            <v>42177</v>
          </cell>
          <cell r="J330" t="str">
            <v>1965</v>
          </cell>
          <cell r="K330">
            <v>2707.1</v>
          </cell>
          <cell r="L330">
            <v>2350.6999999999998</v>
          </cell>
          <cell r="M330">
            <v>206.4</v>
          </cell>
          <cell r="N330">
            <v>84.4</v>
          </cell>
          <cell r="O330">
            <v>237898</v>
          </cell>
          <cell r="P330">
            <v>485340</v>
          </cell>
          <cell r="Q330">
            <v>198400</v>
          </cell>
          <cell r="R330">
            <v>182300</v>
          </cell>
          <cell r="S330" t="str">
            <v>E</v>
          </cell>
          <cell r="T330" t="str">
            <v>B</v>
          </cell>
          <cell r="U330" t="str">
            <v>Изолация на външна стена , Изолация на под, Изолация на покрив, Подмяна на дограма</v>
          </cell>
          <cell r="V330">
            <v>286914</v>
          </cell>
          <cell r="W330">
            <v>89.28</v>
          </cell>
          <cell r="X330">
            <v>21532.17</v>
          </cell>
          <cell r="Y330">
            <v>150819.87</v>
          </cell>
          <cell r="Z330">
            <v>7.0042999999999997</v>
          </cell>
          <cell r="AA330" t="str">
            <v>ОП РР „Енергийно обн. на бълг. домове"</v>
          </cell>
          <cell r="AB330">
            <v>59.11</v>
          </cell>
        </row>
        <row r="331">
          <cell r="A331">
            <v>176824616</v>
          </cell>
          <cell r="B331" t="str">
            <v>СДРУЖЕНИЕ НА СОБСТВЕНИЦИТЕ "ГР.СТАРА ЗАГОРА, УЛ.ХРИСТО БОТЕВ #47, ВХ.0, А, Б"</v>
          </cell>
          <cell r="C331" t="str">
            <v>МЖС</v>
          </cell>
          <cell r="D331" t="str">
            <v>обл.СТАРА ЗАГОРА</v>
          </cell>
          <cell r="E331" t="str">
            <v>общ.СТАРА ЗАГОРА</v>
          </cell>
          <cell r="F331" t="str">
            <v>гр.СТАРА ЗАГОРА</v>
          </cell>
          <cell r="G331" t="str">
            <v>"ЕНЕРГОКОНСУЛТ" ЕООД</v>
          </cell>
          <cell r="H331" t="str">
            <v>107ЕКТ061</v>
          </cell>
          <cell r="I331">
            <v>42300</v>
          </cell>
          <cell r="J331" t="str">
            <v>1970</v>
          </cell>
          <cell r="K331">
            <v>5360</v>
          </cell>
          <cell r="L331">
            <v>4438.5600000000004</v>
          </cell>
          <cell r="M331">
            <v>115</v>
          </cell>
          <cell r="N331">
            <v>81.7</v>
          </cell>
          <cell r="O331">
            <v>303910</v>
          </cell>
          <cell r="P331">
            <v>510183</v>
          </cell>
          <cell r="Q331">
            <v>362470</v>
          </cell>
          <cell r="R331">
            <v>0</v>
          </cell>
          <cell r="S331" t="str">
            <v>E</v>
          </cell>
          <cell r="T331" t="str">
            <v>С</v>
          </cell>
          <cell r="U331" t="str">
            <v>Изолация на външна стена , Изолация на покрив, Мерки по осветление, Подмяна на дограма</v>
          </cell>
          <cell r="V331">
            <v>147715</v>
          </cell>
          <cell r="W331">
            <v>75.11</v>
          </cell>
          <cell r="X331">
            <v>21003</v>
          </cell>
          <cell r="Y331">
            <v>233759</v>
          </cell>
          <cell r="Z331">
            <v>11.1297</v>
          </cell>
          <cell r="AA331" t="str">
            <v>„НП за ЕЕ на МЖС"</v>
          </cell>
          <cell r="AB331">
            <v>28.95</v>
          </cell>
        </row>
        <row r="332">
          <cell r="A332">
            <v>176840015</v>
          </cell>
          <cell r="B332" t="str">
            <v>СДРУЖЕНИЕ НА СОБСТВЕНИЦИТЕ "ГР. СТАРА ЗАГОРА, УЛ. Х.Д.АСЕНОВ #39</v>
          </cell>
          <cell r="C332" t="str">
            <v>МЖС</v>
          </cell>
          <cell r="D332" t="str">
            <v>обл.СТАРА ЗАГОРА</v>
          </cell>
          <cell r="E332" t="str">
            <v>общ.СТАРА ЗАГОРА</v>
          </cell>
          <cell r="F332" t="str">
            <v>гр.СТАРА ЗАГОРА</v>
          </cell>
          <cell r="G332" t="str">
            <v>"ЕНЕРГОКОНСУЛТ" ЕООД</v>
          </cell>
          <cell r="H332" t="str">
            <v>107ЕКТ062</v>
          </cell>
          <cell r="I332">
            <v>42300</v>
          </cell>
          <cell r="J332" t="str">
            <v>1984</v>
          </cell>
          <cell r="K332">
            <v>6459.67</v>
          </cell>
          <cell r="L332">
            <v>4831</v>
          </cell>
          <cell r="M332">
            <v>100.3</v>
          </cell>
          <cell r="N332">
            <v>68</v>
          </cell>
          <cell r="O332">
            <v>248459</v>
          </cell>
          <cell r="P332">
            <v>484721</v>
          </cell>
          <cell r="Q332">
            <v>328550</v>
          </cell>
          <cell r="R332">
            <v>0</v>
          </cell>
          <cell r="S332" t="str">
            <v>D</v>
          </cell>
          <cell r="T332" t="str">
            <v>С</v>
          </cell>
          <cell r="U332" t="str">
            <v>Изолация на външна стена , Изолация на под, Изолация на покрив, Мерки по осветление, Подмяна на дограма</v>
          </cell>
          <cell r="V332">
            <v>156162</v>
          </cell>
          <cell r="W332">
            <v>104.97</v>
          </cell>
          <cell r="X332">
            <v>25326</v>
          </cell>
          <cell r="Y332">
            <v>247758</v>
          </cell>
          <cell r="Z332">
            <v>9.7827000000000002</v>
          </cell>
          <cell r="AA332" t="str">
            <v>„НП за ЕЕ на МЖС"</v>
          </cell>
          <cell r="AB332">
            <v>32.21</v>
          </cell>
        </row>
        <row r="333">
          <cell r="A333">
            <v>176831703</v>
          </cell>
          <cell r="B333" t="str">
            <v>СДРУЖЕНИЕ НА СОБСТВЕНИЦИТЕ "ГР.СТАРА ЗАГОРА, УЛ.СВ.ОТЕЦ ПАИСИЙ #35, ВХ.0, А"</v>
          </cell>
          <cell r="C333" t="str">
            <v>МЖС</v>
          </cell>
          <cell r="D333" t="str">
            <v>обл.СТАРА ЗАГОРА</v>
          </cell>
          <cell r="E333" t="str">
            <v>общ.СТАРА ЗАГОРА</v>
          </cell>
          <cell r="F333" t="str">
            <v>гр.СТАРА ЗАГОРА</v>
          </cell>
          <cell r="G333" t="str">
            <v>"ЕНЕРГОКОНСУЛТ" ЕООД</v>
          </cell>
          <cell r="H333" t="str">
            <v>107ЕКТ063</v>
          </cell>
          <cell r="I333">
            <v>42300</v>
          </cell>
          <cell r="J333" t="str">
            <v>1986</v>
          </cell>
          <cell r="K333">
            <v>4041</v>
          </cell>
          <cell r="L333">
            <v>3288</v>
          </cell>
          <cell r="M333">
            <v>98.2</v>
          </cell>
          <cell r="N333">
            <v>74.3</v>
          </cell>
          <cell r="O333">
            <v>219645</v>
          </cell>
          <cell r="P333">
            <v>322842</v>
          </cell>
          <cell r="Q333">
            <v>244350</v>
          </cell>
          <cell r="R333">
            <v>0</v>
          </cell>
          <cell r="S333" t="str">
            <v>D</v>
          </cell>
          <cell r="T333" t="str">
            <v>С</v>
          </cell>
          <cell r="U333" t="str">
            <v>Изолация на външна стена , Изолация на покрив, Мерки по осветление, Подмяна на дограма</v>
          </cell>
          <cell r="V333">
            <v>78493</v>
          </cell>
          <cell r="W333">
            <v>55.46</v>
          </cell>
          <cell r="X333">
            <v>12966</v>
          </cell>
          <cell r="Y333">
            <v>185481</v>
          </cell>
          <cell r="Z333">
            <v>14.305099999999999</v>
          </cell>
          <cell r="AA333" t="str">
            <v>„НП за ЕЕ на МЖС"</v>
          </cell>
          <cell r="AB333">
            <v>24.31</v>
          </cell>
        </row>
        <row r="334">
          <cell r="A334">
            <v>176847821</v>
          </cell>
          <cell r="B334" t="str">
            <v xml:space="preserve">СДРУЖЕНИЕ НА СОБСТВЕНИЦИТЕ "ГР.СТАРА ЗАГОРА, УЛ. Д-Р СТОЯНОВИЧ #2, ВХ.0,А,Б,В,Г,Д" </v>
          </cell>
          <cell r="C334" t="str">
            <v>МЖС</v>
          </cell>
          <cell r="D334" t="str">
            <v>обл.СТАРА ЗАГОРА</v>
          </cell>
          <cell r="E334" t="str">
            <v>общ.СТАРА ЗАГОРА</v>
          </cell>
          <cell r="F334" t="str">
            <v>гр.СТАРА ЗАГОРА</v>
          </cell>
          <cell r="G334" t="str">
            <v>"ЕНЕРГОКОНСУЛТ" ЕООД</v>
          </cell>
          <cell r="H334" t="str">
            <v>107ЕКТ064</v>
          </cell>
          <cell r="I334">
            <v>42341</v>
          </cell>
          <cell r="J334" t="str">
            <v>1985</v>
          </cell>
          <cell r="K334">
            <v>11228</v>
          </cell>
          <cell r="L334">
            <v>9119</v>
          </cell>
          <cell r="M334">
            <v>90.4</v>
          </cell>
          <cell r="N334">
            <v>72.2</v>
          </cell>
          <cell r="O334">
            <v>575497</v>
          </cell>
          <cell r="P334">
            <v>824657</v>
          </cell>
          <cell r="Q334">
            <v>658490</v>
          </cell>
          <cell r="R334">
            <v>0</v>
          </cell>
          <cell r="S334" t="str">
            <v>D</v>
          </cell>
          <cell r="T334" t="str">
            <v>С</v>
          </cell>
          <cell r="U334" t="str">
            <v>Изолация на външна стена , Изолация на под, Изолация на покрив, Мерки по осветление, Подмяна на дограма</v>
          </cell>
          <cell r="V334">
            <v>166163</v>
          </cell>
          <cell r="W334">
            <v>97.05</v>
          </cell>
          <cell r="X334">
            <v>23927</v>
          </cell>
          <cell r="Y334">
            <v>486490</v>
          </cell>
          <cell r="Z334">
            <v>20.3322</v>
          </cell>
          <cell r="AA334" t="str">
            <v>„НП за ЕЕ на МЖС"</v>
          </cell>
          <cell r="AB334">
            <v>20.14</v>
          </cell>
        </row>
        <row r="335">
          <cell r="A335">
            <v>176831379</v>
          </cell>
          <cell r="B335" t="str">
            <v>СДРУЖЕНИЕ НА СОБСТВЕНИЦИТЕ "ГР. СТАРА ЗАГОРА, УЛ. СЛАВЯНСКИ # 6, ВХ. 0, А, Б</v>
          </cell>
          <cell r="C335" t="str">
            <v>МЖС</v>
          </cell>
          <cell r="D335" t="str">
            <v>обл.СТАРА ЗАГОРА</v>
          </cell>
          <cell r="E335" t="str">
            <v>общ.СТАРА ЗАГОРА</v>
          </cell>
          <cell r="F335" t="str">
            <v>гр.СТАРА ЗАГОРА</v>
          </cell>
          <cell r="G335" t="str">
            <v>"ЕНЕРГОКОНСУЛТ" ЕООД</v>
          </cell>
          <cell r="H335" t="str">
            <v>107ЕКТ065</v>
          </cell>
          <cell r="I335">
            <v>42341</v>
          </cell>
          <cell r="J335" t="str">
            <v>1987</v>
          </cell>
          <cell r="K335">
            <v>5586.7</v>
          </cell>
          <cell r="L335">
            <v>4496</v>
          </cell>
          <cell r="M335">
            <v>97.8</v>
          </cell>
          <cell r="N335">
            <v>71.7</v>
          </cell>
          <cell r="O335">
            <v>301587</v>
          </cell>
          <cell r="P335">
            <v>439573</v>
          </cell>
          <cell r="Q335">
            <v>322500</v>
          </cell>
          <cell r="R335">
            <v>0</v>
          </cell>
          <cell r="S335" t="str">
            <v>D</v>
          </cell>
          <cell r="T335" t="str">
            <v>С</v>
          </cell>
          <cell r="U335" t="str">
            <v>Изолация на външна стена , Изолация на под, Изолация на покрив, Мерки по осветление, Подмяна на дограма</v>
          </cell>
          <cell r="V335">
            <v>117071</v>
          </cell>
          <cell r="W335">
            <v>53.07</v>
          </cell>
          <cell r="X335">
            <v>14580</v>
          </cell>
          <cell r="Y335">
            <v>257849</v>
          </cell>
          <cell r="Z335">
            <v>17.685099999999998</v>
          </cell>
          <cell r="AA335" t="str">
            <v>„НП за ЕЕ на МЖС"</v>
          </cell>
          <cell r="AB335">
            <v>26.63</v>
          </cell>
        </row>
        <row r="336">
          <cell r="A336">
            <v>176823521</v>
          </cell>
          <cell r="B336" t="str">
            <v>Сдружение на собствениците "гр. Стара Загора, ул. Стамо Пулев #37, вх. 0, А, Б, В"</v>
          </cell>
          <cell r="C336" t="str">
            <v>МЖС</v>
          </cell>
          <cell r="D336" t="str">
            <v>обл.СТАРА ЗАГОРА</v>
          </cell>
          <cell r="E336" t="str">
            <v>общ.СТАРА ЗАГОРА</v>
          </cell>
          <cell r="F336" t="str">
            <v>гр.СТАРА ЗАГОРА</v>
          </cell>
          <cell r="G336" t="str">
            <v>"ЕНЕРГОКОНСУЛТ" ЕООД</v>
          </cell>
          <cell r="H336" t="str">
            <v>107ЕКТ066</v>
          </cell>
          <cell r="I336">
            <v>42341</v>
          </cell>
          <cell r="J336" t="str">
            <v>1984</v>
          </cell>
          <cell r="K336">
            <v>7593.26</v>
          </cell>
          <cell r="L336">
            <v>6151.8</v>
          </cell>
          <cell r="M336">
            <v>101.3</v>
          </cell>
          <cell r="N336">
            <v>83.6</v>
          </cell>
          <cell r="O336">
            <v>482484</v>
          </cell>
          <cell r="P336">
            <v>623198</v>
          </cell>
          <cell r="Q336">
            <v>514380</v>
          </cell>
          <cell r="R336">
            <v>0</v>
          </cell>
          <cell r="S336" t="str">
            <v>D</v>
          </cell>
          <cell r="T336" t="str">
            <v>С</v>
          </cell>
          <cell r="U336" t="str">
            <v>Изолация на външна стена , Изолация на покрив, Мерки по осветление, Подмяна на дограма</v>
          </cell>
          <cell r="V336">
            <v>108818</v>
          </cell>
          <cell r="W336">
            <v>55.03</v>
          </cell>
          <cell r="X336">
            <v>13174</v>
          </cell>
          <cell r="Y336">
            <v>308585</v>
          </cell>
          <cell r="Z336">
            <v>23.4237</v>
          </cell>
          <cell r="AA336" t="str">
            <v>„НП за ЕЕ на МЖС"</v>
          </cell>
          <cell r="AB336">
            <v>17.46</v>
          </cell>
        </row>
        <row r="337">
          <cell r="A337">
            <v>176851086</v>
          </cell>
          <cell r="B337" t="str">
            <v>СДРУЖЕНИЕ НА СОБСТВЕНИЦИТЕ "ГР. СТАРА ЗАГОРА, УЛ. ХРИСТО БОТЕВ # 30, ВХ. О,А,Б"</v>
          </cell>
          <cell r="C337" t="str">
            <v>МЖС</v>
          </cell>
          <cell r="D337" t="str">
            <v>обл.СТАРА ЗАГОРА</v>
          </cell>
          <cell r="E337" t="str">
            <v>общ.СТАРА ЗАГОРА</v>
          </cell>
          <cell r="F337" t="str">
            <v>гр.СТАРА ЗАГОРА</v>
          </cell>
          <cell r="G337" t="str">
            <v>"ЕНЕРГОКОНСУЛТ" ЕООД</v>
          </cell>
          <cell r="H337" t="str">
            <v>107ЕКТ068</v>
          </cell>
          <cell r="I337">
            <v>42376</v>
          </cell>
          <cell r="J337" t="str">
            <v>1986</v>
          </cell>
          <cell r="K337">
            <v>5636.5</v>
          </cell>
          <cell r="L337">
            <v>4557.33</v>
          </cell>
          <cell r="M337">
            <v>98.8</v>
          </cell>
          <cell r="N337">
            <v>81</v>
          </cell>
          <cell r="O337">
            <v>335182</v>
          </cell>
          <cell r="P337">
            <v>450438</v>
          </cell>
          <cell r="Q337">
            <v>369700</v>
          </cell>
          <cell r="R337">
            <v>0</v>
          </cell>
          <cell r="S337" t="str">
            <v>D</v>
          </cell>
          <cell r="T337" t="str">
            <v>С</v>
          </cell>
          <cell r="U337" t="str">
            <v>Изолация на външна стена , Изолация на покрив, Мерки по осветление, Подмяна на дограма</v>
          </cell>
          <cell r="V337">
            <v>80734</v>
          </cell>
          <cell r="W337">
            <v>45.37</v>
          </cell>
          <cell r="X337">
            <v>11112</v>
          </cell>
          <cell r="Y337">
            <v>272894</v>
          </cell>
          <cell r="Z337">
            <v>24.558399999999999</v>
          </cell>
          <cell r="AA337" t="str">
            <v>„НП за ЕЕ на МЖС"</v>
          </cell>
          <cell r="AB337">
            <v>17.920000000000002</v>
          </cell>
        </row>
        <row r="338">
          <cell r="A338">
            <v>176853265</v>
          </cell>
          <cell r="B338" t="str">
            <v>СДРУЖЕНИЕ НА СОБСТВЕНИЦИТЕ "ГР. СТАРА ЗАГОРА, УЛ. ГЕО МИЛЕВ #1, ВХ. 0, А, Б"</v>
          </cell>
          <cell r="C338" t="str">
            <v>МЖС</v>
          </cell>
          <cell r="D338" t="str">
            <v>обл.СТАРА ЗАГОРА</v>
          </cell>
          <cell r="E338" t="str">
            <v>общ.СТАРА ЗАГОРА</v>
          </cell>
          <cell r="F338" t="str">
            <v>гр.СТАРА ЗАГОРА</v>
          </cell>
          <cell r="G338" t="str">
            <v>"ЕНЕРГОКОНСУЛТ" ЕООД</v>
          </cell>
          <cell r="H338" t="str">
            <v>107ЕКТ069</v>
          </cell>
          <cell r="I338">
            <v>42376</v>
          </cell>
          <cell r="J338" t="str">
            <v>1983</v>
          </cell>
          <cell r="K338">
            <v>5643</v>
          </cell>
          <cell r="L338">
            <v>4777.6000000000004</v>
          </cell>
          <cell r="M338">
            <v>97</v>
          </cell>
          <cell r="N338">
            <v>80.400000000000006</v>
          </cell>
          <cell r="O338">
            <v>349014</v>
          </cell>
          <cell r="P338">
            <v>463641</v>
          </cell>
          <cell r="Q338">
            <v>384260</v>
          </cell>
          <cell r="R338">
            <v>0</v>
          </cell>
          <cell r="S338" t="str">
            <v>D</v>
          </cell>
          <cell r="T338" t="str">
            <v>С</v>
          </cell>
          <cell r="U338" t="str">
            <v>Изолация на външна стена , Изолация на покрив, Мерки по осветление, Подмяна на дограма</v>
          </cell>
          <cell r="V338">
            <v>79384</v>
          </cell>
          <cell r="W338">
            <v>41.31</v>
          </cell>
          <cell r="X338">
            <v>10475</v>
          </cell>
          <cell r="Y338">
            <v>233627</v>
          </cell>
          <cell r="Z338">
            <v>22.3032</v>
          </cell>
          <cell r="AA338" t="str">
            <v>„НП за ЕЕ на МЖС"</v>
          </cell>
          <cell r="AB338">
            <v>17.12</v>
          </cell>
        </row>
        <row r="339">
          <cell r="A339">
            <v>176843141</v>
          </cell>
          <cell r="B339" t="str">
            <v>СДРУЖЕНИЕ НА СОБСТВЕНИЦИТЕ "ГР. СТАРА ЗАГОРА, УЛ. СТЕФАН СТАМБОЛОВ #8, ВХ. 0, А, Б"</v>
          </cell>
          <cell r="C339" t="str">
            <v>МЖС</v>
          </cell>
          <cell r="D339" t="str">
            <v>обл.СТАРА ЗАГОРА</v>
          </cell>
          <cell r="E339" t="str">
            <v>общ.СТАРА ЗАГОРА</v>
          </cell>
          <cell r="F339" t="str">
            <v>гр.СТАРА ЗАГОРА</v>
          </cell>
          <cell r="G339" t="str">
            <v>"ЕНЕРГОКОНСУЛТ" ЕООД</v>
          </cell>
          <cell r="H339" t="str">
            <v>107ЕКТ070</v>
          </cell>
          <cell r="I339">
            <v>42376</v>
          </cell>
          <cell r="J339" t="str">
            <v>1969</v>
          </cell>
          <cell r="K339">
            <v>5360</v>
          </cell>
          <cell r="L339">
            <v>4485</v>
          </cell>
          <cell r="M339">
            <v>98.8</v>
          </cell>
          <cell r="N339">
            <v>71.599999999999994</v>
          </cell>
          <cell r="O339">
            <v>250885</v>
          </cell>
          <cell r="P339">
            <v>443047</v>
          </cell>
          <cell r="Q339">
            <v>321000</v>
          </cell>
          <cell r="R339">
            <v>0</v>
          </cell>
          <cell r="S339" t="str">
            <v>D</v>
          </cell>
          <cell r="T339" t="str">
            <v>С</v>
          </cell>
          <cell r="U339" t="str">
            <v>Изолация на външна стена , Изолация на покрив, Мерки по осветление, Подмяна на дограма</v>
          </cell>
          <cell r="V339">
            <v>121973</v>
          </cell>
          <cell r="W339">
            <v>69</v>
          </cell>
          <cell r="X339">
            <v>16986</v>
          </cell>
          <cell r="Y339">
            <v>205172</v>
          </cell>
          <cell r="Z339">
            <v>12.078799999999999</v>
          </cell>
          <cell r="AA339" t="str">
            <v>„НП за ЕЕ на МЖС"</v>
          </cell>
          <cell r="AB339">
            <v>27.53</v>
          </cell>
        </row>
        <row r="340">
          <cell r="A340">
            <v>176868395</v>
          </cell>
          <cell r="B340" t="str">
            <v>СДРУЖЕНИЕ НА СОБСТВЕНИЦИТЕ "ГР. СТАРА ЗАГОРА, УЛ. СВЕТИ ПАТРИАРХ ЕВТИМИЙ #48, ВХ. 0, А, Б"</v>
          </cell>
          <cell r="C340" t="str">
            <v>МЖС-СТАРА ЗАГОРА, БЛ. 48</v>
          </cell>
          <cell r="D340" t="str">
            <v>обл.СТАРА ЗАГОРА</v>
          </cell>
          <cell r="E340" t="str">
            <v>общ.СТАРА ЗАГОРА</v>
          </cell>
          <cell r="F340" t="str">
            <v>гр.СТАРА ЗАГОРА</v>
          </cell>
          <cell r="G340" t="str">
            <v>"ЕНЕРГОКОНСУЛТ" ЕООД</v>
          </cell>
          <cell r="H340" t="str">
            <v>107ЕКТ074</v>
          </cell>
          <cell r="I340">
            <v>42426</v>
          </cell>
          <cell r="J340" t="str">
            <v>1988</v>
          </cell>
          <cell r="K340">
            <v>7960.19</v>
          </cell>
          <cell r="L340">
            <v>5951.1</v>
          </cell>
          <cell r="M340">
            <v>102</v>
          </cell>
          <cell r="N340">
            <v>84.7</v>
          </cell>
          <cell r="O340">
            <v>490866</v>
          </cell>
          <cell r="P340">
            <v>607127</v>
          </cell>
          <cell r="Q340">
            <v>504080</v>
          </cell>
          <cell r="R340">
            <v>0</v>
          </cell>
          <cell r="S340" t="str">
            <v>D</v>
          </cell>
          <cell r="T340" t="str">
            <v>С</v>
          </cell>
          <cell r="U340" t="str">
            <v>Изолация на външна стена , Изолация на покрив, Мерки по абонатна станция, Подмяна на дограма</v>
          </cell>
          <cell r="V340">
            <v>103048</v>
          </cell>
          <cell r="W340">
            <v>48.6</v>
          </cell>
          <cell r="X340">
            <v>12647</v>
          </cell>
          <cell r="Y340">
            <v>314157</v>
          </cell>
          <cell r="Z340">
            <v>24.840399999999999</v>
          </cell>
          <cell r="AA340" t="str">
            <v>„НП за ЕЕ на МЖС"</v>
          </cell>
          <cell r="AB340">
            <v>16.97</v>
          </cell>
        </row>
        <row r="341">
          <cell r="A341">
            <v>176862296</v>
          </cell>
          <cell r="B341" t="str">
            <v>СДРУЖЕНИЕ НА СОБСТВЕНИЦИТЕ "ГР. СТАРА ЗАГОРА, УЛ. ЦАР ИВАН АСЕН II #5, ВХ. 0, А"</v>
          </cell>
          <cell r="C341" t="str">
            <v>МЖС-СТАРА ЗАГОРА, БЛ. 5</v>
          </cell>
          <cell r="D341" t="str">
            <v>обл.СТАРА ЗАГОРА</v>
          </cell>
          <cell r="E341" t="str">
            <v>общ.СТАРА ЗАГОРА</v>
          </cell>
          <cell r="F341" t="str">
            <v>гр.СТАРА ЗАГОРА</v>
          </cell>
          <cell r="G341" t="str">
            <v>"ЕНЕРГОКОНСУЛТ" ЕООД</v>
          </cell>
          <cell r="H341" t="str">
            <v>107ЕКТ075</v>
          </cell>
          <cell r="I341">
            <v>42426</v>
          </cell>
          <cell r="J341" t="str">
            <v>1978</v>
          </cell>
          <cell r="K341">
            <v>10098.1</v>
          </cell>
          <cell r="L341">
            <v>7849.37</v>
          </cell>
          <cell r="M341">
            <v>119.9</v>
          </cell>
          <cell r="N341">
            <v>90</v>
          </cell>
          <cell r="O341">
            <v>608421</v>
          </cell>
          <cell r="P341">
            <v>941316</v>
          </cell>
          <cell r="Q341">
            <v>706070</v>
          </cell>
          <cell r="R341">
            <v>0</v>
          </cell>
          <cell r="S341" t="str">
            <v>D</v>
          </cell>
          <cell r="T341" t="str">
            <v>С</v>
          </cell>
          <cell r="U341" t="str">
            <v>Други, Изолация на външна стена , Изолация на покрив, Мерки по осветление, Подмяна на дограма</v>
          </cell>
          <cell r="V341">
            <v>235244</v>
          </cell>
          <cell r="W341">
            <v>88.47</v>
          </cell>
          <cell r="X341">
            <v>25436</v>
          </cell>
          <cell r="Y341">
            <v>390296</v>
          </cell>
          <cell r="Z341">
            <v>15.344200000000001</v>
          </cell>
          <cell r="AA341" t="str">
            <v>„НП за ЕЕ на МЖС"</v>
          </cell>
          <cell r="AB341">
            <v>24.99</v>
          </cell>
        </row>
        <row r="342">
          <cell r="A342">
            <v>176916388</v>
          </cell>
          <cell r="B342" t="str">
            <v>СДРУЖЕНИЕ НА СОБСТВЕНИЦИТЕ "ГР. СТАРА ЗАГОРА, УЛ. АНАСТАСИЯ ТОШЕВА #2, ВХ. 0,А,Б,В</v>
          </cell>
          <cell r="C342" t="str">
            <v>МЖС-СТАРА ЗАГОРА, БЛ. 2</v>
          </cell>
          <cell r="D342" t="str">
            <v>обл.СТАРА ЗАГОРА</v>
          </cell>
          <cell r="E342" t="str">
            <v>общ.СТАРА ЗАГОРА</v>
          </cell>
          <cell r="F342" t="str">
            <v>гр.СТАРА ЗАГОРА</v>
          </cell>
          <cell r="G342" t="str">
            <v>"ЕНЕРГОКОНСУЛТ" ЕООД</v>
          </cell>
          <cell r="H342" t="str">
            <v>107ЕКТ076</v>
          </cell>
          <cell r="I342">
            <v>42426</v>
          </cell>
          <cell r="J342" t="str">
            <v>1985</v>
          </cell>
          <cell r="K342">
            <v>7306.72</v>
          </cell>
          <cell r="L342">
            <v>5906.84</v>
          </cell>
          <cell r="M342">
            <v>94.3</v>
          </cell>
          <cell r="N342">
            <v>73.8</v>
          </cell>
          <cell r="O342">
            <v>366231</v>
          </cell>
          <cell r="P342">
            <v>557028</v>
          </cell>
          <cell r="Q342">
            <v>436040</v>
          </cell>
          <cell r="R342">
            <v>0</v>
          </cell>
          <cell r="S342" t="str">
            <v>D</v>
          </cell>
          <cell r="T342" t="str">
            <v>С</v>
          </cell>
          <cell r="U342" t="str">
            <v>Изолация на външна стена , Изолация на под, Изолация на покрив, Мерки по осветление, Подмяна на дограма</v>
          </cell>
          <cell r="V342">
            <v>120986</v>
          </cell>
          <cell r="W342">
            <v>58.16</v>
          </cell>
          <cell r="X342">
            <v>15107</v>
          </cell>
          <cell r="Y342">
            <v>322073</v>
          </cell>
          <cell r="Z342">
            <v>21.319400000000002</v>
          </cell>
          <cell r="AA342" t="str">
            <v>„НП за ЕЕ на МЖС"</v>
          </cell>
          <cell r="AB342">
            <v>21.71</v>
          </cell>
        </row>
        <row r="343">
          <cell r="A343">
            <v>176823044</v>
          </cell>
          <cell r="B343" t="str">
            <v>Сдружение на собствениците ИГЛИКА, гр.ТЕТЕВЕН, ж.к. ПЕНОВОТО #11</v>
          </cell>
          <cell r="C343" t="str">
            <v>МЖС</v>
          </cell>
          <cell r="D343" t="str">
            <v>обл.ЛОВЕЧ</v>
          </cell>
          <cell r="E343" t="str">
            <v>общ.ТЕТЕВЕН</v>
          </cell>
          <cell r="F343" t="str">
            <v>гр.ТЕТЕВЕН</v>
          </cell>
          <cell r="G343" t="str">
            <v>"ЕНЕРГОКОНСУЛТ" ЕООД</v>
          </cell>
          <cell r="H343" t="str">
            <v>107ЕКТ077</v>
          </cell>
          <cell r="I343">
            <v>42474</v>
          </cell>
          <cell r="J343" t="str">
            <v>1980</v>
          </cell>
          <cell r="K343">
            <v>3754</v>
          </cell>
          <cell r="L343">
            <v>3128</v>
          </cell>
          <cell r="M343">
            <v>234.8</v>
          </cell>
          <cell r="N343">
            <v>111.7</v>
          </cell>
          <cell r="O343">
            <v>700134</v>
          </cell>
          <cell r="P343">
            <v>734332</v>
          </cell>
          <cell r="Q343">
            <v>349300</v>
          </cell>
          <cell r="R343">
            <v>0</v>
          </cell>
          <cell r="S343" t="str">
            <v>F</v>
          </cell>
          <cell r="T343" t="str">
            <v>С</v>
          </cell>
          <cell r="U343" t="str">
            <v>Изолация на външна стена , Изолация на под, Изолация на покрив, Мерки по осветление, Подмяна на дограма</v>
          </cell>
          <cell r="V343">
            <v>384957</v>
          </cell>
          <cell r="W343">
            <v>40.1</v>
          </cell>
          <cell r="X343">
            <v>17503</v>
          </cell>
          <cell r="Y343">
            <v>206178</v>
          </cell>
          <cell r="Z343">
            <v>11.779500000000001</v>
          </cell>
          <cell r="AA343" t="str">
            <v>„НП за ЕЕ на МЖС"</v>
          </cell>
          <cell r="AB343">
            <v>52.42</v>
          </cell>
        </row>
        <row r="344">
          <cell r="A344">
            <v>176971057</v>
          </cell>
          <cell r="B344" t="str">
            <v>СДРУЖЕНИЕ НА СОБСТВЕНИЦИТЕ ГР. САНДАНСКИ, УЛ. СОЛУНСКА 31</v>
          </cell>
          <cell r="C344" t="str">
            <v>МЖС УЛ СОЛУНСКА 31 САНДАНСКИ</v>
          </cell>
          <cell r="D344" t="str">
            <v>обл.БЛАГОЕВГРАД</v>
          </cell>
          <cell r="E344" t="str">
            <v>общ.САНДАНСКИ</v>
          </cell>
          <cell r="F344" t="str">
            <v>гр.САНДАНСКИ</v>
          </cell>
          <cell r="G344" t="str">
            <v>"ЕНЕРГОКОНСУЛТ" ЕООД</v>
          </cell>
          <cell r="H344" t="str">
            <v>107ЕКТ079</v>
          </cell>
          <cell r="I344">
            <v>42521</v>
          </cell>
          <cell r="J344" t="str">
            <v>1994</v>
          </cell>
          <cell r="K344">
            <v>1357.15</v>
          </cell>
          <cell r="L344">
            <v>824.23</v>
          </cell>
          <cell r="M344">
            <v>135.19999999999999</v>
          </cell>
          <cell r="N344">
            <v>53.8</v>
          </cell>
          <cell r="O344">
            <v>26819</v>
          </cell>
          <cell r="P344">
            <v>111410</v>
          </cell>
          <cell r="Q344">
            <v>44300</v>
          </cell>
          <cell r="R344">
            <v>0</v>
          </cell>
          <cell r="S344" t="str">
            <v>D</v>
          </cell>
          <cell r="T344" t="str">
            <v>B</v>
          </cell>
          <cell r="U344" t="str">
            <v>ВЕИ, Изолация на външна стена , Изолация на под, Изолация на покрив, Мерки по осветление, Подмяна на дограма</v>
          </cell>
          <cell r="V344">
            <v>67106</v>
          </cell>
          <cell r="W344">
            <v>18.440000000000001</v>
          </cell>
          <cell r="X344">
            <v>6533</v>
          </cell>
          <cell r="Y344">
            <v>83106</v>
          </cell>
          <cell r="Z344">
            <v>12.7209</v>
          </cell>
          <cell r="AA344" t="str">
            <v>„НП за ЕЕ на МЖС"</v>
          </cell>
          <cell r="AB344">
            <v>60.23</v>
          </cell>
        </row>
        <row r="345">
          <cell r="A345">
            <v>176971776</v>
          </cell>
          <cell r="B345" t="str">
            <v>СДРУЖЕНИЕ НА СОБСТВЕНИЦИТЕ ГР. САНДАНСКИ, УЛ. ГРИГОР ПЪРЛИЧЕВ 2</v>
          </cell>
          <cell r="C345" t="str">
            <v>МЖС УЛ ГРИГОР ПЪРЛИЧЕВ 2 САНДАНСКИ</v>
          </cell>
          <cell r="D345" t="str">
            <v>обл.БЛАГОЕВГРАД</v>
          </cell>
          <cell r="E345" t="str">
            <v>общ.САНДАНСКИ</v>
          </cell>
          <cell r="F345" t="str">
            <v>гр.САНДАНСКИ</v>
          </cell>
          <cell r="G345" t="str">
            <v>"ЕНЕРГОКОНСУЛТ" ЕООД</v>
          </cell>
          <cell r="H345" t="str">
            <v>107ЕКТ080</v>
          </cell>
          <cell r="I345">
            <v>42521</v>
          </cell>
          <cell r="J345" t="str">
            <v>1978</v>
          </cell>
          <cell r="K345">
            <v>1564.89</v>
          </cell>
          <cell r="L345">
            <v>1094.8599999999999</v>
          </cell>
          <cell r="M345">
            <v>127.9</v>
          </cell>
          <cell r="N345">
            <v>50.6</v>
          </cell>
          <cell r="O345">
            <v>95477</v>
          </cell>
          <cell r="P345">
            <v>140010</v>
          </cell>
          <cell r="Q345">
            <v>55436</v>
          </cell>
          <cell r="R345">
            <v>0</v>
          </cell>
          <cell r="S345" t="str">
            <v>D</v>
          </cell>
          <cell r="T345" t="str">
            <v>B</v>
          </cell>
          <cell r="U345" t="str">
            <v>ВЕИ, Изолация на външна стена , Изолация на под, Изолация на покрив, Мерки по осветление, Подмяна на дограма</v>
          </cell>
          <cell r="V345">
            <v>84573</v>
          </cell>
          <cell r="W345">
            <v>30.89</v>
          </cell>
          <cell r="X345">
            <v>9541</v>
          </cell>
          <cell r="Y345">
            <v>123576</v>
          </cell>
          <cell r="Z345">
            <v>12.9521</v>
          </cell>
          <cell r="AA345" t="str">
            <v>„НП за ЕЕ на МЖС"</v>
          </cell>
          <cell r="AB345">
            <v>60.4</v>
          </cell>
        </row>
        <row r="346">
          <cell r="A346">
            <v>176972892</v>
          </cell>
          <cell r="B346" t="str">
            <v>СДРУЖЕНИЕ НА СОБСТВЕНИЦИТЕ,ГР.САНДАНСКИ,УЛ.СВ.СВ КИРИЛ И МЕТОДИЙ 5</v>
          </cell>
          <cell r="C346" t="str">
            <v>МЖС УЛ СВ СВ КИРИЛ И МЕТОДИЙ 5 САНДАНСКИ</v>
          </cell>
          <cell r="D346" t="str">
            <v>обл.БЛАГОЕВГРАД</v>
          </cell>
          <cell r="E346" t="str">
            <v>общ.САНДАНСКИ</v>
          </cell>
          <cell r="F346" t="str">
            <v>гр.САНДАНСКИ</v>
          </cell>
          <cell r="G346" t="str">
            <v>"ЕНЕРГОКОНСУЛТ" ЕООД</v>
          </cell>
          <cell r="H346" t="str">
            <v>107ЕКТ081</v>
          </cell>
          <cell r="I346">
            <v>42521</v>
          </cell>
          <cell r="J346" t="str">
            <v>1981</v>
          </cell>
          <cell r="K346">
            <v>1097.23</v>
          </cell>
          <cell r="L346">
            <v>837.07</v>
          </cell>
          <cell r="M346">
            <v>136.6</v>
          </cell>
          <cell r="N346">
            <v>54.3</v>
          </cell>
          <cell r="O346">
            <v>81852</v>
          </cell>
          <cell r="P346">
            <v>114327</v>
          </cell>
          <cell r="Q346">
            <v>45460</v>
          </cell>
          <cell r="R346">
            <v>0</v>
          </cell>
          <cell r="S346" t="str">
            <v>E</v>
          </cell>
          <cell r="T346" t="str">
            <v>B</v>
          </cell>
          <cell r="U346" t="str">
            <v>ВЕИ, Изолация на външна стена , Изолация на под, Изолация на покрив, Мерки по осветление, Подмяна на дограма</v>
          </cell>
          <cell r="V346">
            <v>68867</v>
          </cell>
          <cell r="W346">
            <v>29.11</v>
          </cell>
          <cell r="X346">
            <v>8438</v>
          </cell>
          <cell r="Y346">
            <v>76752</v>
          </cell>
          <cell r="Z346">
            <v>9.0959000000000003</v>
          </cell>
          <cell r="AA346" t="str">
            <v>„НП за ЕЕ на МЖС"</v>
          </cell>
          <cell r="AB346">
            <v>60.23</v>
          </cell>
        </row>
        <row r="347">
          <cell r="A347" t="str">
            <v>RES-KRZ16-0000001</v>
          </cell>
          <cell r="B347" t="str">
            <v>ЕТАЖНА СОБСТВЕНОСТ, КЪРДЖАЛИ, УЛ. ВОЛГА №2</v>
          </cell>
          <cell r="C347" t="str">
            <v>ЖИЛИЩНА СГРАДА, КЪРДЖАЛИ</v>
          </cell>
          <cell r="D347" t="str">
            <v>обл.КЪРДЖАЛИ</v>
          </cell>
          <cell r="E347" t="str">
            <v>общ.КЪРДЖАЛИ</v>
          </cell>
          <cell r="F347" t="str">
            <v>гр.КЪРДЖАЛИ</v>
          </cell>
          <cell r="G347" t="str">
            <v>"ТЮФ НОРД БЪЛГАРИЯ" ЕООД</v>
          </cell>
          <cell r="H347" t="str">
            <v>113ЛИС001</v>
          </cell>
          <cell r="I347">
            <v>41649</v>
          </cell>
          <cell r="J347" t="str">
            <v>1964</v>
          </cell>
          <cell r="K347">
            <v>1152.2</v>
          </cell>
          <cell r="L347">
            <v>869.5</v>
          </cell>
          <cell r="M347">
            <v>209</v>
          </cell>
          <cell r="N347">
            <v>55</v>
          </cell>
          <cell r="O347">
            <v>78352</v>
          </cell>
          <cell r="P347">
            <v>182040</v>
          </cell>
          <cell r="Q347">
            <v>48000</v>
          </cell>
          <cell r="R347">
            <v>0</v>
          </cell>
          <cell r="S347" t="str">
            <v>F</v>
          </cell>
          <cell r="T347" t="str">
            <v>B</v>
          </cell>
          <cell r="U347" t="str">
            <v>ВЕИ, Изолация на външна стена , Изолация на под, Изолация на покрив, Мерки по осветление, Подмяна на дограма</v>
          </cell>
          <cell r="V347">
            <v>133934</v>
          </cell>
          <cell r="W347">
            <v>27.48</v>
          </cell>
          <cell r="X347">
            <v>14544.75</v>
          </cell>
          <cell r="Y347">
            <v>108602.96</v>
          </cell>
          <cell r="Z347">
            <v>7.4668000000000001</v>
          </cell>
          <cell r="AA347" t="str">
            <v>ОП РР „Енергийно обн. на бълг. домове"</v>
          </cell>
          <cell r="AB347">
            <v>73.569999999999993</v>
          </cell>
        </row>
        <row r="348">
          <cell r="A348" t="str">
            <v>RES-PDV22-01-0000001</v>
          </cell>
          <cell r="B348" t="str">
            <v>ЕТАЖНА СОБСТВЕНОСТ, ПЛОВДИВ, УЛ. ИВ. ВАЗОВ-8</v>
          </cell>
          <cell r="C348" t="str">
            <v>МНОГОФАМИЛНА ЖИЛ. СГРАДА</v>
          </cell>
          <cell r="D348" t="str">
            <v>обл.ПЛОВДИВ</v>
          </cell>
          <cell r="E348" t="str">
            <v>общ.ПЛОВДИВ</v>
          </cell>
          <cell r="F348" t="str">
            <v>гр.ПЛОВДИВ</v>
          </cell>
          <cell r="G348" t="str">
            <v>"ТЮФ НОРД БЪЛГАРИЯ" ЕООД</v>
          </cell>
          <cell r="H348" t="str">
            <v>113ЛИС002</v>
          </cell>
          <cell r="I348">
            <v>41718</v>
          </cell>
          <cell r="J348" t="str">
            <v>1960</v>
          </cell>
          <cell r="K348">
            <v>2290.16</v>
          </cell>
          <cell r="L348">
            <v>1837</v>
          </cell>
          <cell r="M348">
            <v>140.4</v>
          </cell>
          <cell r="N348">
            <v>69.400000000000006</v>
          </cell>
          <cell r="O348">
            <v>152049</v>
          </cell>
          <cell r="P348">
            <v>257887</v>
          </cell>
          <cell r="Q348">
            <v>127500</v>
          </cell>
          <cell r="R348">
            <v>0</v>
          </cell>
          <cell r="S348" t="str">
            <v>E</v>
          </cell>
          <cell r="T348" t="str">
            <v>С</v>
          </cell>
          <cell r="U348" t="str">
            <v>Изолация на външна стена , Изолация на под, Изолация на покрив, Подмяна на дограма</v>
          </cell>
          <cell r="V348">
            <v>130413</v>
          </cell>
          <cell r="W348">
            <v>89.09</v>
          </cell>
          <cell r="X348">
            <v>22169.96</v>
          </cell>
          <cell r="Y348">
            <v>104717.03</v>
          </cell>
          <cell r="Z348">
            <v>4.7233000000000001</v>
          </cell>
          <cell r="AA348" t="str">
            <v>ОП РР „Енергийно обн. на бълг. домове"</v>
          </cell>
          <cell r="AB348">
            <v>50.56</v>
          </cell>
        </row>
        <row r="349">
          <cell r="A349" t="str">
            <v>RES-PDV22-01-0000002</v>
          </cell>
          <cell r="B349" t="str">
            <v>ЕТАЖНА СОБСТВЕНОСТ, ПЛОВДИВ, УЛ. ЦАР БОРИСIII-56</v>
          </cell>
          <cell r="C349" t="str">
            <v>МНОГОФАМИЛНА  СГРАДА</v>
          </cell>
          <cell r="D349" t="str">
            <v>обл.ПЛОВДИВ</v>
          </cell>
          <cell r="E349" t="str">
            <v>общ.ПЛОВДИВ</v>
          </cell>
          <cell r="F349" t="str">
            <v>гр.ПЛОВДИВ</v>
          </cell>
          <cell r="G349" t="str">
            <v>"ТЮФ НОРД БЪЛГАРИЯ" ЕООД</v>
          </cell>
          <cell r="H349" t="str">
            <v>113ЛИС003</v>
          </cell>
          <cell r="I349">
            <v>41740</v>
          </cell>
          <cell r="J349" t="str">
            <v>1964</v>
          </cell>
          <cell r="K349">
            <v>1119</v>
          </cell>
          <cell r="L349">
            <v>675</v>
          </cell>
          <cell r="M349">
            <v>121.9</v>
          </cell>
          <cell r="N349">
            <v>66</v>
          </cell>
          <cell r="O349">
            <v>42998</v>
          </cell>
          <cell r="P349">
            <v>82255</v>
          </cell>
          <cell r="Q349">
            <v>44600</v>
          </cell>
          <cell r="R349">
            <v>0</v>
          </cell>
          <cell r="S349" t="str">
            <v>F</v>
          </cell>
          <cell r="T349" t="str">
            <v>С</v>
          </cell>
          <cell r="U349" t="str">
            <v>Изолация на външна стена , Изолация на покрив, Подмяна на дограма</v>
          </cell>
          <cell r="V349">
            <v>37658</v>
          </cell>
          <cell r="W349">
            <v>25.71</v>
          </cell>
          <cell r="X349">
            <v>6778.36</v>
          </cell>
          <cell r="Y349">
            <v>44378.69</v>
          </cell>
          <cell r="Z349">
            <v>6.5471000000000004</v>
          </cell>
          <cell r="AA349" t="str">
            <v>ОП РР „Енергийно обн. на бълг. домове"</v>
          </cell>
          <cell r="AB349">
            <v>45.78</v>
          </cell>
        </row>
        <row r="350">
          <cell r="A350" t="str">
            <v>RES-PDV22-01-0000003</v>
          </cell>
          <cell r="B350" t="str">
            <v>ЕТАЖНА СОБСТВЕНОСТ, ПЛОВДИВ, УЛ. ЖАН ЖОРЕС №45</v>
          </cell>
          <cell r="C350" t="str">
            <v>МНОГОФАМИЛНА ЖИЛ. СГРАДА, ПЛОВДИВ, Р-Н ЦЕНТРАЛЕН</v>
          </cell>
          <cell r="D350" t="str">
            <v>обл.ПЛОВДИВ</v>
          </cell>
          <cell r="E350" t="str">
            <v>общ.ПЛОВДИВ</v>
          </cell>
          <cell r="F350" t="str">
            <v>гр.ПЛОВДИВ</v>
          </cell>
          <cell r="G350" t="str">
            <v>"ТЮФ НОРД БЪЛГАРИЯ" ЕООД</v>
          </cell>
          <cell r="H350" t="str">
            <v>113ЛИС004</v>
          </cell>
          <cell r="I350">
            <v>41810</v>
          </cell>
          <cell r="J350" t="str">
            <v>1986/1992</v>
          </cell>
          <cell r="K350">
            <v>838.15</v>
          </cell>
          <cell r="L350">
            <v>650</v>
          </cell>
          <cell r="M350">
            <v>134</v>
          </cell>
          <cell r="N350">
            <v>39</v>
          </cell>
          <cell r="O350">
            <v>36682</v>
          </cell>
          <cell r="P350">
            <v>87235</v>
          </cell>
          <cell r="Q350">
            <v>25400</v>
          </cell>
          <cell r="R350">
            <v>0</v>
          </cell>
          <cell r="S350" t="str">
            <v>F</v>
          </cell>
          <cell r="T350" t="str">
            <v>B</v>
          </cell>
          <cell r="U350" t="str">
            <v>ВЕИ, Изолация на външна стена , Изолация на под, Изолация на покрив, Подмяна на дограма</v>
          </cell>
          <cell r="V350">
            <v>61812</v>
          </cell>
          <cell r="W350">
            <v>42.21</v>
          </cell>
          <cell r="X350">
            <v>11125.82</v>
          </cell>
          <cell r="Y350">
            <v>86954.03</v>
          </cell>
          <cell r="Z350">
            <v>7.8155000000000001</v>
          </cell>
          <cell r="AA350" t="str">
            <v>ОП РР „Енергийно обн. на бълг. домове"</v>
          </cell>
          <cell r="AB350">
            <v>70.849999999999994</v>
          </cell>
        </row>
        <row r="351">
          <cell r="A351" t="str">
            <v>RES-PAZ19-0000001</v>
          </cell>
          <cell r="B351" t="str">
            <v>ЕТАЖНА СОБСТВЕНОСТ, ПАЗАРДЖИК, УЛ. ИВАН СОКОЛОВ-18</v>
          </cell>
          <cell r="C351" t="str">
            <v>ЖИЛ. СГРАДА, ПАЗАРДЖИК</v>
          </cell>
          <cell r="D351" t="str">
            <v>обл.ПАЗАРДЖИК</v>
          </cell>
          <cell r="E351" t="str">
            <v>общ.ПАЗАРДЖИК</v>
          </cell>
          <cell r="F351" t="str">
            <v>гр.ПАЗАРДЖИК</v>
          </cell>
          <cell r="G351" t="str">
            <v>"ТЮФ НОРД БЪЛГАРИЯ" ЕООД</v>
          </cell>
          <cell r="H351" t="str">
            <v>113ЛИС005</v>
          </cell>
          <cell r="I351">
            <v>41886</v>
          </cell>
          <cell r="J351" t="str">
            <v>1974</v>
          </cell>
          <cell r="K351">
            <v>1162.58</v>
          </cell>
          <cell r="L351">
            <v>927</v>
          </cell>
          <cell r="M351">
            <v>180</v>
          </cell>
          <cell r="N351">
            <v>78.7</v>
          </cell>
          <cell r="O351">
            <v>66860</v>
          </cell>
          <cell r="P351">
            <v>166770</v>
          </cell>
          <cell r="Q351">
            <v>73000</v>
          </cell>
          <cell r="R351">
            <v>0</v>
          </cell>
          <cell r="S351" t="str">
            <v>E</v>
          </cell>
          <cell r="T351" t="str">
            <v>С</v>
          </cell>
          <cell r="U351" t="str">
            <v>Изолация на външна стена , Изолация на под, Изолация на покрив, Подмяна на дограма</v>
          </cell>
          <cell r="V351">
            <v>93847</v>
          </cell>
          <cell r="W351">
            <v>19.440000000000001</v>
          </cell>
          <cell r="X351">
            <v>10468</v>
          </cell>
          <cell r="Y351">
            <v>64197</v>
          </cell>
          <cell r="Z351">
            <v>6.1326000000000001</v>
          </cell>
          <cell r="AA351" t="str">
            <v>ОП РР „Енергийно обн. на бълг. домове"</v>
          </cell>
          <cell r="AB351">
            <v>56.27</v>
          </cell>
        </row>
        <row r="352">
          <cell r="A352">
            <v>176740144</v>
          </cell>
          <cell r="B352" t="str">
            <v>СДРУЖЕНИЕ НА СОБСТВЕНИЦИТЕ"СГРАДА, гр. ПЛОВДИВ, ОБЩИНА ПЛОВДИВ, РАЙОН ЦЕНТРАЛЕН, ул. Й. ЙОВКОВ №14</v>
          </cell>
          <cell r="C352" t="str">
            <v>ЖИЛ. СГРАДА - ПЛОВДИВ</v>
          </cell>
          <cell r="D352" t="str">
            <v>обл.ПЛОВДИВ</v>
          </cell>
          <cell r="E352" t="str">
            <v>общ.ПЛОВДИВ</v>
          </cell>
          <cell r="F352" t="str">
            <v>гр.ПЛОВДИВ</v>
          </cell>
          <cell r="G352" t="str">
            <v>"ТЮФ НОРД БЪЛГАРИЯ" ЕООД</v>
          </cell>
          <cell r="H352" t="str">
            <v>113ЛИС008</v>
          </cell>
          <cell r="I352">
            <v>42058</v>
          </cell>
          <cell r="J352" t="str">
            <v>1998</v>
          </cell>
          <cell r="K352">
            <v>1233.9000000000001</v>
          </cell>
          <cell r="L352">
            <v>946.3</v>
          </cell>
          <cell r="M352">
            <v>124.2</v>
          </cell>
          <cell r="N352">
            <v>61.3</v>
          </cell>
          <cell r="O352">
            <v>69524</v>
          </cell>
          <cell r="P352">
            <v>117535</v>
          </cell>
          <cell r="Q352">
            <v>58000</v>
          </cell>
          <cell r="R352">
            <v>0</v>
          </cell>
          <cell r="S352" t="str">
            <v>F</v>
          </cell>
          <cell r="T352" t="str">
            <v>B</v>
          </cell>
          <cell r="U352" t="str">
            <v>Изолация на външна стена , Изолация на под, Изолация на покрив, Подмяна на дограма</v>
          </cell>
          <cell r="V352">
            <v>59514</v>
          </cell>
          <cell r="W352">
            <v>40.64</v>
          </cell>
          <cell r="X352">
            <v>10710.36</v>
          </cell>
          <cell r="Y352">
            <v>67442.17</v>
          </cell>
          <cell r="Z352">
            <v>6.2968999999999999</v>
          </cell>
          <cell r="AA352" t="str">
            <v>ОП РР „Енергийно обн. на бълг. домове"</v>
          </cell>
          <cell r="AB352">
            <v>50.63</v>
          </cell>
        </row>
        <row r="353">
          <cell r="A353">
            <v>176672891</v>
          </cell>
          <cell r="B353" t="str">
            <v>СДРУЖЕНИЕ НА СОБСТВЕНИЦИТЕ-ГР.ПАНАГЮРИЩЕ, УЛ."ЦАР ОСВОБОДИТЕЛ"# 4</v>
          </cell>
          <cell r="C353" t="str">
            <v>МНОГОФАМИЛНА ЖИЛ. СГРАДА - ПАНАГЮРИЩЕ</v>
          </cell>
          <cell r="D353" t="str">
            <v>обл.ПАЗАРДЖИК</v>
          </cell>
          <cell r="E353" t="str">
            <v>общ.ПАНАГЮРИЩЕ</v>
          </cell>
          <cell r="F353" t="str">
            <v>гр.ПАНАГЮРИЩЕ</v>
          </cell>
          <cell r="G353" t="str">
            <v>"ТЮФ НОРД БЪЛГАРИЯ" ЕООД</v>
          </cell>
          <cell r="H353" t="str">
            <v>113ЛИС009</v>
          </cell>
          <cell r="I353">
            <v>42062</v>
          </cell>
          <cell r="J353" t="str">
            <v>1963</v>
          </cell>
          <cell r="K353">
            <v>945.4</v>
          </cell>
          <cell r="L353">
            <v>543.53</v>
          </cell>
          <cell r="M353">
            <v>348.6</v>
          </cell>
          <cell r="N353">
            <v>139.80000000000001</v>
          </cell>
          <cell r="O353">
            <v>104042</v>
          </cell>
          <cell r="P353">
            <v>189649</v>
          </cell>
          <cell r="Q353">
            <v>76000</v>
          </cell>
          <cell r="R353">
            <v>0</v>
          </cell>
          <cell r="S353" t="str">
            <v>F</v>
          </cell>
          <cell r="T353" t="str">
            <v>С</v>
          </cell>
          <cell r="U353" t="str">
            <v>Изолация на външна стена , Изолация на под, Изолация на покрив, Подмяна на дограма</v>
          </cell>
          <cell r="V353">
            <v>113617</v>
          </cell>
          <cell r="W353">
            <v>24.03</v>
          </cell>
          <cell r="X353">
            <v>9762.9699999999993</v>
          </cell>
          <cell r="Y353">
            <v>65956</v>
          </cell>
          <cell r="Z353">
            <v>6.7557</v>
          </cell>
          <cell r="AA353" t="str">
            <v>ОП РР „Енергийно обн. на бълг. домове"</v>
          </cell>
          <cell r="AB353">
            <v>59.9</v>
          </cell>
        </row>
        <row r="354">
          <cell r="A354">
            <v>176568387</v>
          </cell>
          <cell r="B354" t="str">
            <v>СДРУЖЕНИЕ НА СОБСТВЕНИЦИТЕ "гр. ПЛОВДИВ, жк. ТРАКИЯ, бл. 23, вх. Е"</v>
          </cell>
          <cell r="C354" t="str">
            <v>МНОГОФАМИЛНА ЖИЛИЩНА СГРАДА-ПЛОВДИВ</v>
          </cell>
          <cell r="D354" t="str">
            <v>обл.ПЛОВДИВ</v>
          </cell>
          <cell r="E354" t="str">
            <v>общ.ПЛОВДИВ</v>
          </cell>
          <cell r="F354" t="str">
            <v>гр.ПЛОВДИВ</v>
          </cell>
          <cell r="G354" t="str">
            <v>"ТЮФ НОРД БЪЛГАРИЯ" ЕООД</v>
          </cell>
          <cell r="H354" t="str">
            <v>113ЛИС010</v>
          </cell>
          <cell r="I354">
            <v>42079</v>
          </cell>
          <cell r="J354" t="str">
            <v>1979</v>
          </cell>
          <cell r="K354">
            <v>2264.39</v>
          </cell>
          <cell r="L354">
            <v>1904</v>
          </cell>
          <cell r="M354">
            <v>185.9</v>
          </cell>
          <cell r="N354">
            <v>88.5</v>
          </cell>
          <cell r="O354">
            <v>182659</v>
          </cell>
          <cell r="P354">
            <v>353913</v>
          </cell>
          <cell r="Q354">
            <v>168600</v>
          </cell>
          <cell r="R354">
            <v>118886</v>
          </cell>
          <cell r="S354" t="str">
            <v>F</v>
          </cell>
          <cell r="T354" t="str">
            <v>С</v>
          </cell>
          <cell r="U354" t="str">
            <v>Изолация на външна стена , Изолация на под, Изолация на покрив, Подмяна на дограма</v>
          </cell>
          <cell r="V354">
            <v>185347</v>
          </cell>
          <cell r="W354">
            <v>67.885999999999996</v>
          </cell>
          <cell r="X354">
            <v>20231.64</v>
          </cell>
          <cell r="Y354">
            <v>114826.6</v>
          </cell>
          <cell r="Z354">
            <v>5.6755000000000004</v>
          </cell>
          <cell r="AA354" t="str">
            <v>ОП РР „Енергийно обн. на бълг. домове"</v>
          </cell>
          <cell r="AB354">
            <v>52.37</v>
          </cell>
        </row>
        <row r="355">
          <cell r="A355">
            <v>176789204</v>
          </cell>
          <cell r="B355" t="str">
            <v>СДРУЖЕНИЕ НА СОБСТВЕНИЦИТЕ "ПЛОВДИВ, ул. ВОЛГА №53, РАЙОН "ЦЕНТРАЛЕН"</v>
          </cell>
          <cell r="C355" t="str">
            <v>МНОГОФАМИЛНА ЖИЛ. СГРАДА-ПЛОВДИВ</v>
          </cell>
          <cell r="D355" t="str">
            <v>обл.ПЛОВДИВ</v>
          </cell>
          <cell r="E355" t="str">
            <v>общ.ПЛОВДИВ</v>
          </cell>
          <cell r="F355" t="str">
            <v>гр.ПЛОВДИВ</v>
          </cell>
          <cell r="G355" t="str">
            <v>"ТЮФ НОРД БЪЛГАРИЯ" ЕООД</v>
          </cell>
          <cell r="H355" t="str">
            <v>113ЛИС011</v>
          </cell>
          <cell r="I355">
            <v>42100</v>
          </cell>
          <cell r="J355" t="str">
            <v>1997</v>
          </cell>
          <cell r="K355">
            <v>1733.98</v>
          </cell>
          <cell r="L355">
            <v>1264.52</v>
          </cell>
          <cell r="M355">
            <v>136</v>
          </cell>
          <cell r="N355">
            <v>50.7</v>
          </cell>
          <cell r="O355">
            <v>62957</v>
          </cell>
          <cell r="P355">
            <v>171992</v>
          </cell>
          <cell r="Q355">
            <v>64200</v>
          </cell>
          <cell r="R355">
            <v>0</v>
          </cell>
          <cell r="S355" t="str">
            <v>G</v>
          </cell>
          <cell r="T355" t="str">
            <v>С</v>
          </cell>
          <cell r="U355" t="str">
            <v>Изолация на външна стена , Изолация на под, Изолация на покрив, Подмяна на дограма</v>
          </cell>
          <cell r="V355">
            <v>107833</v>
          </cell>
          <cell r="W355">
            <v>73.66</v>
          </cell>
          <cell r="X355">
            <v>19410.22</v>
          </cell>
          <cell r="Y355">
            <v>85626.52</v>
          </cell>
          <cell r="Z355">
            <v>4.4114000000000004</v>
          </cell>
          <cell r="AA355" t="str">
            <v>ОП РР „Енергийно обн. на бълг. домове"</v>
          </cell>
          <cell r="AB355">
            <v>62.69</v>
          </cell>
        </row>
        <row r="356">
          <cell r="A356">
            <v>176741191</v>
          </cell>
          <cell r="B356" t="str">
            <v>СДРУЖЕНИЕ НА СОБСТВЕНИЦИТЕ ,гр. ПЛОВДИВ, УЛ."ЛАЗАР МАДЖАРОВ 10</v>
          </cell>
          <cell r="C356" t="str">
            <v>ЖИЛ. СГРАДА - ПЛОВДИВ</v>
          </cell>
          <cell r="D356" t="str">
            <v>обл.ПЛОВДИВ</v>
          </cell>
          <cell r="E356" t="str">
            <v>общ.ПЛОВДИВ</v>
          </cell>
          <cell r="F356" t="str">
            <v>гр.ПЛОВДИВ</v>
          </cell>
          <cell r="G356" t="str">
            <v>"ТЮФ НОРД БЪЛГАРИЯ" ЕООД</v>
          </cell>
          <cell r="H356" t="str">
            <v>113ЛИС012</v>
          </cell>
          <cell r="I356">
            <v>42139</v>
          </cell>
          <cell r="J356" t="str">
            <v>1999</v>
          </cell>
          <cell r="K356">
            <v>3234.46</v>
          </cell>
          <cell r="L356">
            <v>2953.68</v>
          </cell>
          <cell r="M356">
            <v>126.6</v>
          </cell>
          <cell r="N356">
            <v>53.6</v>
          </cell>
          <cell r="O356">
            <v>246606</v>
          </cell>
          <cell r="P356">
            <v>373995</v>
          </cell>
          <cell r="Q356">
            <v>158400</v>
          </cell>
          <cell r="R356">
            <v>0</v>
          </cell>
          <cell r="S356" t="str">
            <v>F</v>
          </cell>
          <cell r="T356" t="str">
            <v>B</v>
          </cell>
          <cell r="U356" t="str">
            <v>Изолация на външна стена , Изолация на под, Изолация на покрив, Подмяна на дограма</v>
          </cell>
          <cell r="V356">
            <v>215577</v>
          </cell>
          <cell r="W356">
            <v>166.51</v>
          </cell>
          <cell r="X356">
            <v>37536.120000000003</v>
          </cell>
          <cell r="Y356">
            <v>160405.19</v>
          </cell>
          <cell r="Z356">
            <v>4.2732999999999999</v>
          </cell>
          <cell r="AA356" t="str">
            <v>ОП РР „Енергийно обн. на бълг. домове"</v>
          </cell>
          <cell r="AB356">
            <v>57.64</v>
          </cell>
        </row>
        <row r="357">
          <cell r="A357">
            <v>176808989</v>
          </cell>
          <cell r="B357" t="str">
            <v>СДРУЖЕНИЕ НА СОБСТВЕНИЦИТЕ "гр. ПЛОВДИВ, ж.к. ТРАКИЯ, блок 205, вх. А"</v>
          </cell>
          <cell r="C357" t="str">
            <v>ЖИЛ. СГРАДА-ПЛОВДИВ, "ТРАКИЯ", БЛ. 205, ВХ. А</v>
          </cell>
          <cell r="D357" t="str">
            <v>обл.ПЛОВДИВ</v>
          </cell>
          <cell r="E357" t="str">
            <v>общ.ПЛОВДИВ</v>
          </cell>
          <cell r="F357" t="str">
            <v>гр.ПЛОВДИВ</v>
          </cell>
          <cell r="G357" t="str">
            <v>"ТЮФ НОРД БЪЛГАРИЯ" ЕООД</v>
          </cell>
          <cell r="H357" t="str">
            <v>113ЛИС014</v>
          </cell>
          <cell r="I357">
            <v>42167</v>
          </cell>
          <cell r="J357" t="str">
            <v>1984</v>
          </cell>
          <cell r="K357">
            <v>2546.39</v>
          </cell>
          <cell r="L357">
            <v>2154.1999999999998</v>
          </cell>
          <cell r="M357">
            <v>183.6</v>
          </cell>
          <cell r="N357">
            <v>85.2</v>
          </cell>
          <cell r="O357">
            <v>219763</v>
          </cell>
          <cell r="P357">
            <v>395506</v>
          </cell>
          <cell r="Q357">
            <v>183600</v>
          </cell>
          <cell r="R357">
            <v>137199</v>
          </cell>
          <cell r="S357" t="str">
            <v>E</v>
          </cell>
          <cell r="T357" t="str">
            <v>B</v>
          </cell>
          <cell r="U357" t="str">
            <v>Изолация на външна стена , Изолация на под, Изолация на покрив, Подмяна на дограма</v>
          </cell>
          <cell r="V357">
            <v>211858</v>
          </cell>
          <cell r="W357">
            <v>101.79</v>
          </cell>
          <cell r="X357">
            <v>25658.799999999999</v>
          </cell>
          <cell r="Y357">
            <v>118598.38</v>
          </cell>
          <cell r="Z357">
            <v>4.6220999999999997</v>
          </cell>
          <cell r="AA357" t="str">
            <v>ОП РР „Енергийно обн. на бълг. домове"</v>
          </cell>
          <cell r="AB357">
            <v>53.56</v>
          </cell>
        </row>
        <row r="358">
          <cell r="A358">
            <v>176809646</v>
          </cell>
          <cell r="B358" t="str">
            <v>СДРУЖЕНИЕ НА СОБСТВЕНИЦИТЕ "бул. "ВАСИЛ АПРИЛОВ" 106, 108, 110, гр. ПЛОВДИВ, ОБЩИНА ПЛОВДИВ, РАЙОН "</v>
          </cell>
          <cell r="C358" t="str">
            <v>ЖИЛ. СГРАДА-ПЛОВДИВ, БУЛ. "В. АПРИЛОВ" 106</v>
          </cell>
          <cell r="D358" t="str">
            <v>обл.ПЛОВДИВ</v>
          </cell>
          <cell r="E358" t="str">
            <v>общ.ПЛОВДИВ</v>
          </cell>
          <cell r="F358" t="str">
            <v>гр.ПЛОВДИВ</v>
          </cell>
          <cell r="G358" t="str">
            <v>"ТЮФ НОРД БЪЛГАРИЯ" ЕООД</v>
          </cell>
          <cell r="H358" t="str">
            <v>113ЛИС015</v>
          </cell>
          <cell r="I358">
            <v>42178</v>
          </cell>
          <cell r="J358" t="str">
            <v>1964</v>
          </cell>
          <cell r="K358">
            <v>2023.91</v>
          </cell>
          <cell r="L358">
            <v>1512</v>
          </cell>
          <cell r="M358">
            <v>182.2</v>
          </cell>
          <cell r="N358">
            <v>92.1</v>
          </cell>
          <cell r="O358">
            <v>148520</v>
          </cell>
          <cell r="P358">
            <v>275520</v>
          </cell>
          <cell r="Q358">
            <v>139300</v>
          </cell>
          <cell r="R358">
            <v>52651</v>
          </cell>
          <cell r="S358" t="str">
            <v>F</v>
          </cell>
          <cell r="T358" t="str">
            <v>С</v>
          </cell>
          <cell r="U358" t="str">
            <v>Изолация на външна стена , Изолация на под, Изолация на покрив, Мерки по осветление, Подмяна на дограма</v>
          </cell>
          <cell r="V358">
            <v>136268</v>
          </cell>
          <cell r="W358">
            <v>85.369</v>
          </cell>
          <cell r="X358">
            <v>21215.11</v>
          </cell>
          <cell r="Y358">
            <v>173873.19</v>
          </cell>
          <cell r="Z358">
            <v>8.1957000000000004</v>
          </cell>
          <cell r="AA358" t="str">
            <v>ОП РР „Енергийно обн. на бълг. домове"</v>
          </cell>
          <cell r="AB358">
            <v>49.45</v>
          </cell>
        </row>
        <row r="359">
          <cell r="A359">
            <v>176405244</v>
          </cell>
          <cell r="B359" t="str">
            <v>СДРУЖЕНИЕ НА СОБСТВЕНИЦИТЕ "ПЛОВДИВ - ЗАПАД КОЗНИЦА 4"</v>
          </cell>
          <cell r="C359" t="str">
            <v>МЖС  ПЛОВДИВ</v>
          </cell>
          <cell r="D359" t="str">
            <v>обл.ПЛОВДИВ</v>
          </cell>
          <cell r="E359" t="str">
            <v>общ.ПЛОВДИВ</v>
          </cell>
          <cell r="F359" t="str">
            <v>гр.ПЛОВДИВ</v>
          </cell>
          <cell r="G359" t="str">
            <v>"ТЮФ НОРД БЪЛГАРИЯ" ЕООД</v>
          </cell>
          <cell r="H359" t="str">
            <v>113ЛИС016</v>
          </cell>
          <cell r="I359">
            <v>42194</v>
          </cell>
          <cell r="J359" t="str">
            <v>1972</v>
          </cell>
          <cell r="K359">
            <v>1363.84</v>
          </cell>
          <cell r="L359">
            <v>935.6</v>
          </cell>
          <cell r="M359">
            <v>189.9</v>
          </cell>
          <cell r="N359">
            <v>72.2</v>
          </cell>
          <cell r="O359">
            <v>70233</v>
          </cell>
          <cell r="P359">
            <v>177748</v>
          </cell>
          <cell r="Q359">
            <v>67600</v>
          </cell>
          <cell r="R359">
            <v>0</v>
          </cell>
          <cell r="S359" t="str">
            <v>F</v>
          </cell>
          <cell r="T359" t="str">
            <v>B</v>
          </cell>
          <cell r="U359" t="str">
            <v>Изолация на външна стена , Изолация на под, Изолация на покрив, Подмяна на дограма</v>
          </cell>
          <cell r="V359">
            <v>110186</v>
          </cell>
          <cell r="W359">
            <v>46.34</v>
          </cell>
          <cell r="X359">
            <v>13541</v>
          </cell>
          <cell r="Y359">
            <v>79335</v>
          </cell>
          <cell r="Z359">
            <v>5.8587999999999996</v>
          </cell>
          <cell r="AA359" t="str">
            <v>ОП РР „Енергийно обн. на бълг. домове"</v>
          </cell>
          <cell r="AB359">
            <v>61.99</v>
          </cell>
        </row>
        <row r="360">
          <cell r="A360">
            <v>176789987</v>
          </cell>
          <cell r="B360" t="str">
            <v>СДРУЖЕНИЕ НА СОБСТВЕНИЦИТЕ "Гр.ХАСКОВО, кв.ВЪЗРАЖДАНЕ, ул. ПЪРВИ МАЙ N 9, вх.Б"</v>
          </cell>
          <cell r="C360" t="str">
            <v>МЖС-ХАСКОВО, УЛ. ПЪРВИ МАЙ 9, ВХ. Б</v>
          </cell>
          <cell r="D360" t="str">
            <v>обл.ХАСКОВО</v>
          </cell>
          <cell r="E360" t="str">
            <v>общ.ХАСКОВО</v>
          </cell>
          <cell r="F360" t="str">
            <v>гр.ХАСКОВО</v>
          </cell>
          <cell r="G360" t="str">
            <v>"ТЮФ НОРД БЪЛГАРИЯ" ЕООД</v>
          </cell>
          <cell r="H360" t="str">
            <v>113ЛИС017</v>
          </cell>
          <cell r="I360">
            <v>42200</v>
          </cell>
          <cell r="J360" t="str">
            <v>1987</v>
          </cell>
          <cell r="K360">
            <v>1363.84</v>
          </cell>
          <cell r="L360">
            <v>935.6</v>
          </cell>
          <cell r="M360">
            <v>166</v>
          </cell>
          <cell r="N360">
            <v>62.6</v>
          </cell>
          <cell r="O360">
            <v>134357</v>
          </cell>
          <cell r="P360">
            <v>260720</v>
          </cell>
          <cell r="Q360">
            <v>98400</v>
          </cell>
          <cell r="R360">
            <v>0</v>
          </cell>
          <cell r="S360" t="str">
            <v>D</v>
          </cell>
          <cell r="T360" t="str">
            <v>B</v>
          </cell>
          <cell r="U360" t="str">
            <v>Изолация на външна стена , Изолация на под, Изолация на покрив, Подмяна на дограма</v>
          </cell>
          <cell r="V360">
            <v>162314</v>
          </cell>
          <cell r="W360">
            <v>32.17</v>
          </cell>
          <cell r="X360">
            <v>16492</v>
          </cell>
          <cell r="Y360">
            <v>119312</v>
          </cell>
          <cell r="Z360">
            <v>7.2344999999999997</v>
          </cell>
          <cell r="AA360" t="str">
            <v>ОП РР „Енергийно обн. на бълг. домове"</v>
          </cell>
          <cell r="AB360">
            <v>62.25</v>
          </cell>
        </row>
        <row r="361">
          <cell r="A361">
            <v>176810680</v>
          </cell>
          <cell r="B361" t="str">
            <v xml:space="preserve">СДРУЖЕНИЕ НА СОБСТВЕНИЦИТЕ "ДРАГОМАН 2015-гр.ХАСКОВО, ул.ДРАГОМАН N 31-33 </v>
          </cell>
          <cell r="C361" t="str">
            <v>МЖС - ХАСКОВО</v>
          </cell>
          <cell r="D361" t="str">
            <v>обл.ХАСКОВО</v>
          </cell>
          <cell r="E361" t="str">
            <v>общ.ХАСКОВО</v>
          </cell>
          <cell r="F361" t="str">
            <v>гр.ХАСКОВО</v>
          </cell>
          <cell r="G361" t="str">
            <v>"ТЮФ НОРД БЪЛГАРИЯ" ЕООД</v>
          </cell>
          <cell r="H361" t="str">
            <v>113ЛИС018</v>
          </cell>
          <cell r="I361">
            <v>42212</v>
          </cell>
          <cell r="J361" t="str">
            <v>1975</v>
          </cell>
          <cell r="K361">
            <v>1896.8</v>
          </cell>
          <cell r="L361">
            <v>1144.97</v>
          </cell>
          <cell r="M361">
            <v>169.5</v>
          </cell>
          <cell r="N361">
            <v>72.599999999999994</v>
          </cell>
          <cell r="O361">
            <v>72553</v>
          </cell>
          <cell r="P361">
            <v>194042</v>
          </cell>
          <cell r="Q361">
            <v>83000</v>
          </cell>
          <cell r="R361">
            <v>0</v>
          </cell>
          <cell r="S361" t="str">
            <v>F</v>
          </cell>
          <cell r="T361" t="str">
            <v>B</v>
          </cell>
          <cell r="U361" t="str">
            <v>Изолация на външна стена , Изолация на под, Изолация на покрив, Подмяна на дограма</v>
          </cell>
          <cell r="V361">
            <v>110908</v>
          </cell>
          <cell r="W361">
            <v>65</v>
          </cell>
          <cell r="X361">
            <v>16703</v>
          </cell>
          <cell r="Y361">
            <v>106697</v>
          </cell>
          <cell r="Z361">
            <v>6.3878000000000004</v>
          </cell>
          <cell r="AA361" t="str">
            <v>ОП РР „Енергийно обн. на бълг. домове"</v>
          </cell>
          <cell r="AB361">
            <v>57.15</v>
          </cell>
        </row>
        <row r="362">
          <cell r="A362">
            <v>176566450</v>
          </cell>
          <cell r="B362" t="str">
            <v>СДРУЖЕНИЕ НА СОБСТВЕНИЦИТЕ "БЛОК 408" - гр. ХАСКОВО, ул. АСЕН ЗЛАТАРОВ N 7</v>
          </cell>
          <cell r="C362" t="str">
            <v>МЖС  ХАСКОВО</v>
          </cell>
          <cell r="D362" t="str">
            <v>обл.ХАСКОВО</v>
          </cell>
          <cell r="E362" t="str">
            <v>общ.ХАСКОВО</v>
          </cell>
          <cell r="F362" t="str">
            <v>гр.ХАСКОВО</v>
          </cell>
          <cell r="G362" t="str">
            <v>"ТЮФ НОРД БЪЛГАРИЯ" ЕООД</v>
          </cell>
          <cell r="H362" t="str">
            <v>113ЛИС019</v>
          </cell>
          <cell r="I362">
            <v>42213</v>
          </cell>
          <cell r="J362" t="str">
            <v>1966</v>
          </cell>
          <cell r="K362">
            <v>1415</v>
          </cell>
          <cell r="L362">
            <v>943.2</v>
          </cell>
          <cell r="M362">
            <v>169.7</v>
          </cell>
          <cell r="N362">
            <v>76.8</v>
          </cell>
          <cell r="O362">
            <v>81063</v>
          </cell>
          <cell r="P362">
            <v>160064</v>
          </cell>
          <cell r="Q362">
            <v>72400</v>
          </cell>
          <cell r="R362">
            <v>0</v>
          </cell>
          <cell r="S362" t="str">
            <v>E</v>
          </cell>
          <cell r="T362" t="str">
            <v>B</v>
          </cell>
          <cell r="U362" t="str">
            <v>Изолация на външна стена , Изолация на под, Изолация на покрив, Подмяна на дограма</v>
          </cell>
          <cell r="V362">
            <v>87654</v>
          </cell>
          <cell r="W362">
            <v>22.823</v>
          </cell>
          <cell r="X362">
            <v>9593</v>
          </cell>
          <cell r="Y362">
            <v>77546</v>
          </cell>
          <cell r="Z362">
            <v>8.0836000000000006</v>
          </cell>
          <cell r="AA362" t="str">
            <v>ОП РР „Енергийно обн. на бълг. домове"</v>
          </cell>
          <cell r="AB362">
            <v>54.76</v>
          </cell>
        </row>
        <row r="363">
          <cell r="A363">
            <v>176809272</v>
          </cell>
          <cell r="B363" t="str">
            <v>СДРУЖЕНИЕ НА СОБСТВЕНИЦИТЕ "Блок 39 вход "В" гр.Хасково, ул. "Георги Кирков" N 39, вх."В""</v>
          </cell>
          <cell r="C363" t="str">
            <v>МЖС-ХАСКОВО</v>
          </cell>
          <cell r="D363" t="str">
            <v>обл.ХАСКОВО</v>
          </cell>
          <cell r="E363" t="str">
            <v>общ.ХАСКОВО</v>
          </cell>
          <cell r="F363" t="str">
            <v>гр.ХАСКОВО</v>
          </cell>
          <cell r="G363" t="str">
            <v>"ЕП КОНСУЛТ" ЕООД</v>
          </cell>
          <cell r="H363" t="str">
            <v>113ЛИС020</v>
          </cell>
          <cell r="I363">
            <v>42227</v>
          </cell>
          <cell r="J363" t="str">
            <v>1987</v>
          </cell>
          <cell r="K363">
            <v>1983.11</v>
          </cell>
          <cell r="L363">
            <v>1669.92</v>
          </cell>
          <cell r="M363">
            <v>154.30000000000001</v>
          </cell>
          <cell r="N363">
            <v>68.900000000000006</v>
          </cell>
          <cell r="O363">
            <v>156305</v>
          </cell>
          <cell r="P363">
            <v>257646</v>
          </cell>
          <cell r="Q363">
            <v>114900</v>
          </cell>
          <cell r="R363">
            <v>0</v>
          </cell>
          <cell r="S363" t="str">
            <v>E</v>
          </cell>
          <cell r="T363" t="str">
            <v>B</v>
          </cell>
          <cell r="U363" t="str">
            <v>Изолация на външна стена , Изолация на под, Изолация на покрив, Подмяна на дограма</v>
          </cell>
          <cell r="V363">
            <v>142654</v>
          </cell>
          <cell r="W363">
            <v>50.414000000000001</v>
          </cell>
          <cell r="X363">
            <v>17290</v>
          </cell>
          <cell r="Y363">
            <v>110430.64</v>
          </cell>
          <cell r="Z363">
            <v>6.3868999999999998</v>
          </cell>
          <cell r="AA363" t="str">
            <v>ОП РР „Енергийно обн. на бълг. домове"</v>
          </cell>
          <cell r="AB363">
            <v>55.36</v>
          </cell>
        </row>
        <row r="364">
          <cell r="A364">
            <v>176805092</v>
          </cell>
          <cell r="B364" t="str">
            <v>СДРУЖЕНИЕ НА СОБСТВЕНИЦИТЕ ГР.ПАНАГЮРИЩЕ, УЛ."ГЕОРГИ БЕНКОВСКИ" # 18</v>
          </cell>
          <cell r="C364" t="str">
            <v>МЖС-ПАНАГЮРИЩЕ</v>
          </cell>
          <cell r="D364" t="str">
            <v>обл.ПАЗАРДЖИК</v>
          </cell>
          <cell r="E364" t="str">
            <v>общ.ПАНАГЮРИЩЕ</v>
          </cell>
          <cell r="F364" t="str">
            <v>гр.ПАНАГЮРИЩЕ</v>
          </cell>
          <cell r="G364" t="str">
            <v>"ТЮФ НОРД БЪЛГАРИЯ" ЕООД</v>
          </cell>
          <cell r="H364" t="str">
            <v>113ЛИС021</v>
          </cell>
          <cell r="I364">
            <v>42257</v>
          </cell>
          <cell r="J364" t="str">
            <v>1996</v>
          </cell>
          <cell r="K364">
            <v>1296</v>
          </cell>
          <cell r="L364">
            <v>1139.0999999999999</v>
          </cell>
          <cell r="M364">
            <v>189.7</v>
          </cell>
          <cell r="N364">
            <v>97.2</v>
          </cell>
          <cell r="O364">
            <v>122843</v>
          </cell>
          <cell r="P364">
            <v>216016</v>
          </cell>
          <cell r="Q364">
            <v>110700</v>
          </cell>
          <cell r="R364">
            <v>0</v>
          </cell>
          <cell r="S364" t="str">
            <v>E</v>
          </cell>
          <cell r="T364" t="str">
            <v>С</v>
          </cell>
          <cell r="U364" t="str">
            <v>Изолация на външна стена , Изолация на под, Изолация на покрив, Подмяна на дограма</v>
          </cell>
          <cell r="V364">
            <v>105311</v>
          </cell>
          <cell r="W364">
            <v>24.141999999999999</v>
          </cell>
          <cell r="X364">
            <v>11112</v>
          </cell>
          <cell r="Y364">
            <v>54283</v>
          </cell>
          <cell r="Z364">
            <v>4.8849999999999998</v>
          </cell>
          <cell r="AA364" t="str">
            <v>ОП РР „Енергийно обн. на бълг. домове"</v>
          </cell>
          <cell r="AB364">
            <v>48.75</v>
          </cell>
        </row>
        <row r="365">
          <cell r="A365">
            <v>176793398</v>
          </cell>
          <cell r="B365" t="str">
            <v>СДРУЖЕНИЕ НА СОБСТВЕНИЦИТЕ "ЛЕВ ТОЛСТОЙ 30, гр. ПЛОВДИВ, Общ. ПЛОВДИВ, район ИЗТОЧЕН, ул. ЛЕВ ТОЛСТО</v>
          </cell>
          <cell r="C365" t="str">
            <v>МЖС-ПЛОВДИВ, "ЛЕВ ТОЛСТОЙ" 30</v>
          </cell>
          <cell r="D365" t="str">
            <v>обл.ПЛОВДИВ</v>
          </cell>
          <cell r="E365" t="str">
            <v>общ.ПЛОВДИВ</v>
          </cell>
          <cell r="F365" t="str">
            <v>гр.ПЛОВДИВ</v>
          </cell>
          <cell r="G365" t="str">
            <v>"ТЮФ НОРД БЪЛГАРИЯ" ЕООД</v>
          </cell>
          <cell r="H365" t="str">
            <v>113ЛИС022</v>
          </cell>
          <cell r="I365">
            <v>42261</v>
          </cell>
          <cell r="J365" t="str">
            <v>1999</v>
          </cell>
          <cell r="K365">
            <v>925.55</v>
          </cell>
          <cell r="L365">
            <v>835.1</v>
          </cell>
          <cell r="M365">
            <v>130.6</v>
          </cell>
          <cell r="N365">
            <v>79.8</v>
          </cell>
          <cell r="O365">
            <v>73118</v>
          </cell>
          <cell r="P365">
            <v>109062</v>
          </cell>
          <cell r="Q365">
            <v>66700</v>
          </cell>
          <cell r="R365">
            <v>0</v>
          </cell>
          <cell r="S365" t="str">
            <v>F</v>
          </cell>
          <cell r="T365" t="str">
            <v>С</v>
          </cell>
          <cell r="U365" t="str">
            <v>Изолация на външна стена , Изолация на под, Изолация на покрив, Мерки по осветление, Подмяна на дограма</v>
          </cell>
          <cell r="V365">
            <v>42365</v>
          </cell>
          <cell r="W365">
            <v>34.694000000000003</v>
          </cell>
          <cell r="X365">
            <v>7626.1</v>
          </cell>
          <cell r="Y365">
            <v>57203</v>
          </cell>
          <cell r="Z365">
            <v>7.5008999999999997</v>
          </cell>
          <cell r="AA365" t="str">
            <v>ОП РР „Енергийно обн. на бълг. домове"</v>
          </cell>
          <cell r="AB365">
            <v>38.840000000000003</v>
          </cell>
        </row>
        <row r="366">
          <cell r="A366">
            <v>176826631</v>
          </cell>
          <cell r="B366" t="str">
            <v>СДРУЖЕНИЕ НА СОБСТВЕНИЦИТЕ "БЛОК ИЗВОРА 3 ГР. СМОЛЯН УЛ. "НАТАЛИЯ" #9"</v>
          </cell>
          <cell r="C366" t="str">
            <v>МЖС</v>
          </cell>
          <cell r="D366" t="str">
            <v>обл.СМОЛЯН</v>
          </cell>
          <cell r="E366" t="str">
            <v>общ.СМОЛЯН</v>
          </cell>
          <cell r="F366" t="str">
            <v>гр.СМОЛЯН</v>
          </cell>
          <cell r="G366" t="str">
            <v>"ТЮФ НОРД БЪЛГАРИЯ" ЕООД</v>
          </cell>
          <cell r="H366" t="str">
            <v>113ЛИС023</v>
          </cell>
          <cell r="I366">
            <v>42279</v>
          </cell>
          <cell r="J366" t="str">
            <v>1982</v>
          </cell>
          <cell r="K366">
            <v>8059</v>
          </cell>
          <cell r="L366">
            <v>5539.35</v>
          </cell>
          <cell r="M366">
            <v>315.5</v>
          </cell>
          <cell r="N366">
            <v>107.3</v>
          </cell>
          <cell r="O366">
            <v>724345</v>
          </cell>
          <cell r="P366">
            <v>1747934</v>
          </cell>
          <cell r="Q366">
            <v>594300</v>
          </cell>
          <cell r="R366">
            <v>0</v>
          </cell>
          <cell r="S366" t="str">
            <v>G</v>
          </cell>
          <cell r="T366" t="str">
            <v>С</v>
          </cell>
          <cell r="U366" t="str">
            <v>Изолация на външна стена , Изолация на под, Изолация на покрив, Мерки по осветление, Подмяна на дограма</v>
          </cell>
          <cell r="V366">
            <v>1153653</v>
          </cell>
          <cell r="W366">
            <v>131.5</v>
          </cell>
          <cell r="X366">
            <v>120099.3</v>
          </cell>
          <cell r="Y366">
            <v>1007755.73</v>
          </cell>
          <cell r="Z366">
            <v>8.391</v>
          </cell>
          <cell r="AA366" t="str">
            <v>„НП за ЕЕ на МЖС"</v>
          </cell>
          <cell r="AB366">
            <v>66</v>
          </cell>
        </row>
        <row r="367">
          <cell r="A367">
            <v>176827092</v>
          </cell>
          <cell r="B367" t="str">
            <v>СДРУЖЕНИЕ НА СОБСТВЕНИЦИТЕ, ГР.СМОЛЯН, Ж.К. НЕВЯСТА, УЛ. ЧАН 7 БЛ.6"</v>
          </cell>
          <cell r="C367" t="str">
            <v>МЖС</v>
          </cell>
          <cell r="D367" t="str">
            <v>обл.СМОЛЯН</v>
          </cell>
          <cell r="E367" t="str">
            <v>общ.СМОЛЯН</v>
          </cell>
          <cell r="F367" t="str">
            <v>гр.СМОЛЯН</v>
          </cell>
          <cell r="G367" t="str">
            <v>"ТЮФ НОРД БЪЛГАРИЯ" ЕООД</v>
          </cell>
          <cell r="H367" t="str">
            <v>113ЛИС024</v>
          </cell>
          <cell r="I367">
            <v>42279</v>
          </cell>
          <cell r="J367" t="str">
            <v>1986</v>
          </cell>
          <cell r="K367">
            <v>3682.6</v>
          </cell>
          <cell r="L367">
            <v>3470.7</v>
          </cell>
          <cell r="M367">
            <v>249.2</v>
          </cell>
          <cell r="N367">
            <v>97.5</v>
          </cell>
          <cell r="O367">
            <v>377676</v>
          </cell>
          <cell r="P367">
            <v>864968</v>
          </cell>
          <cell r="Q367">
            <v>338600</v>
          </cell>
          <cell r="R367">
            <v>0</v>
          </cell>
          <cell r="S367" t="str">
            <v>F</v>
          </cell>
          <cell r="T367" t="str">
            <v>С</v>
          </cell>
          <cell r="U367" t="str">
            <v>Изолация на външна стена , Изолация на под, Изолация на покрив, Мерки по осветление, Подмяна на дограма</v>
          </cell>
          <cell r="V367">
            <v>526375</v>
          </cell>
          <cell r="W367">
            <v>80.194999999999993</v>
          </cell>
          <cell r="X367">
            <v>59273.4</v>
          </cell>
          <cell r="Y367">
            <v>570605.69999999995</v>
          </cell>
          <cell r="Z367">
            <v>9.6265999999999998</v>
          </cell>
          <cell r="AA367" t="str">
            <v>„НП за ЕЕ на МЖС"</v>
          </cell>
          <cell r="AB367">
            <v>60.85</v>
          </cell>
        </row>
        <row r="368">
          <cell r="A368">
            <v>176826089</v>
          </cell>
          <cell r="B368" t="str">
            <v>СДРУЖЕНИЕ НА СОБСТВЕНИЦИТЕ "ЕНЕРЖИСАН,ГР.СМОЛЯН,УЛ.ЕВРИДИКА #6 БЛ.5"</v>
          </cell>
          <cell r="C368" t="str">
            <v>МЖС</v>
          </cell>
          <cell r="D368" t="str">
            <v>обл.СМОЛЯН</v>
          </cell>
          <cell r="E368" t="str">
            <v>общ.СМОЛЯН</v>
          </cell>
          <cell r="F368" t="str">
            <v>гр.СМОЛЯН</v>
          </cell>
          <cell r="G368" t="str">
            <v>"ТЮФ НОРД БЪЛГАРИЯ" ЕООД</v>
          </cell>
          <cell r="H368" t="str">
            <v>113ЛИС025</v>
          </cell>
          <cell r="I368">
            <v>42279</v>
          </cell>
          <cell r="J368" t="str">
            <v>1988</v>
          </cell>
          <cell r="K368">
            <v>4082</v>
          </cell>
          <cell r="L368">
            <v>3253</v>
          </cell>
          <cell r="M368">
            <v>303.7</v>
          </cell>
          <cell r="N368">
            <v>109.3</v>
          </cell>
          <cell r="O368">
            <v>510158</v>
          </cell>
          <cell r="P368">
            <v>988184</v>
          </cell>
          <cell r="Q368">
            <v>355600</v>
          </cell>
          <cell r="R368">
            <v>0</v>
          </cell>
          <cell r="S368" t="str">
            <v>G</v>
          </cell>
          <cell r="T368" t="str">
            <v>С</v>
          </cell>
          <cell r="U368" t="str">
            <v>Изолация на външна стена , Изолация на под, Изолация на покрив, Мерки по осветление, Подмяна на дограма</v>
          </cell>
          <cell r="V368">
            <v>632582</v>
          </cell>
          <cell r="W368">
            <v>57.13</v>
          </cell>
          <cell r="X368">
            <v>64922</v>
          </cell>
          <cell r="Y368">
            <v>577725.69999999995</v>
          </cell>
          <cell r="Z368">
            <v>8.8986999999999998</v>
          </cell>
          <cell r="AA368" t="str">
            <v>„НП за ЕЕ на МЖС"</v>
          </cell>
          <cell r="AB368">
            <v>64.010000000000005</v>
          </cell>
        </row>
        <row r="369">
          <cell r="A369">
            <v>176845820</v>
          </cell>
          <cell r="B369" t="str">
            <v>СДРУЖЕНИЕ НА СОСБСТВЕНИЦИТЕ "БЛОК 49-ГЪЛЪБОВО</v>
          </cell>
          <cell r="C369" t="str">
            <v>МЖС</v>
          </cell>
          <cell r="D369" t="str">
            <v>обл.СТАРА ЗАГОРА</v>
          </cell>
          <cell r="E369" t="str">
            <v>общ.ГЪЛЪБОВО</v>
          </cell>
          <cell r="F369" t="str">
            <v>гр.ГЪЛЪБОВО</v>
          </cell>
          <cell r="G369" t="str">
            <v>"МОТИВА" ЕООД</v>
          </cell>
          <cell r="H369" t="str">
            <v>115МОТ133</v>
          </cell>
          <cell r="I369">
            <v>42179</v>
          </cell>
          <cell r="J369" t="str">
            <v>1994</v>
          </cell>
          <cell r="K369">
            <v>5114.8</v>
          </cell>
          <cell r="L369">
            <v>3996.9</v>
          </cell>
          <cell r="M369">
            <v>178.8</v>
          </cell>
          <cell r="N369">
            <v>79</v>
          </cell>
          <cell r="O369">
            <v>339765</v>
          </cell>
          <cell r="P369">
            <v>714857</v>
          </cell>
          <cell r="Q369">
            <v>316400</v>
          </cell>
          <cell r="R369">
            <v>162676</v>
          </cell>
          <cell r="S369" t="str">
            <v>F</v>
          </cell>
          <cell r="T369" t="str">
            <v>С</v>
          </cell>
          <cell r="U369" t="str">
            <v>Изолация на външна стена , Изолация на под, Изолация на покрив, Мерки по абонатна станция, Мерки по осветление, Подмяна на дограма</v>
          </cell>
          <cell r="V369">
            <v>398445</v>
          </cell>
          <cell r="W369">
            <v>293.60000000000002</v>
          </cell>
          <cell r="X369">
            <v>116960</v>
          </cell>
          <cell r="Y369">
            <v>1230267</v>
          </cell>
          <cell r="Z369">
            <v>10.518599999999999</v>
          </cell>
          <cell r="AA369" t="str">
            <v>„НП за ЕЕ на МЖС"</v>
          </cell>
          <cell r="AB369">
            <v>55.73</v>
          </cell>
        </row>
        <row r="370">
          <cell r="A370">
            <v>176834489</v>
          </cell>
          <cell r="B370" t="str">
            <v>СДРУЖЕНИЕ НА СОБСТВЕНИЦИТЕ "БЛОК 37- ГЪЛЪБОВО</v>
          </cell>
          <cell r="C370" t="str">
            <v>МЖС</v>
          </cell>
          <cell r="D370" t="str">
            <v>обл.СТАРА ЗАГОРА</v>
          </cell>
          <cell r="E370" t="str">
            <v>общ.ГЪЛЪБОВО</v>
          </cell>
          <cell r="F370" t="str">
            <v>гр.ГЪЛЪБОВО</v>
          </cell>
          <cell r="G370" t="str">
            <v>"МОТИВА" ЕООД</v>
          </cell>
          <cell r="H370" t="str">
            <v>115МОТ134</v>
          </cell>
          <cell r="I370">
            <v>42181</v>
          </cell>
          <cell r="J370" t="str">
            <v>1978</v>
          </cell>
          <cell r="K370">
            <v>82227.539999999994</v>
          </cell>
          <cell r="L370">
            <v>6708.6</v>
          </cell>
          <cell r="M370">
            <v>154</v>
          </cell>
          <cell r="N370">
            <v>73</v>
          </cell>
          <cell r="O370">
            <v>567731</v>
          </cell>
          <cell r="P370">
            <v>1032331</v>
          </cell>
          <cell r="Q370">
            <v>489300</v>
          </cell>
          <cell r="R370">
            <v>269668</v>
          </cell>
          <cell r="S370" t="str">
            <v>F</v>
          </cell>
          <cell r="T370" t="str">
            <v>С</v>
          </cell>
          <cell r="U370" t="str">
            <v>Изолация на външна стена , Изолация на под, Изолация на покрив, Мерки по абонатна станция, Мерки по осветление, Подмяна на дограма</v>
          </cell>
          <cell r="V370">
            <v>543078</v>
          </cell>
          <cell r="W370">
            <v>342.7</v>
          </cell>
          <cell r="X370">
            <v>148389</v>
          </cell>
          <cell r="Y370">
            <v>1598858</v>
          </cell>
          <cell r="Z370">
            <v>10.774699999999999</v>
          </cell>
          <cell r="AA370" t="str">
            <v>„НП за ЕЕ на МЖС"</v>
          </cell>
          <cell r="AB370">
            <v>52.6</v>
          </cell>
        </row>
        <row r="371">
          <cell r="A371">
            <v>176836369</v>
          </cell>
          <cell r="B371" t="str">
            <v>СДРУЖЕНИЕ НА СОБСТВЕНИЦИТЕ "БЛОК 38- ГЪЛЪБОВО</v>
          </cell>
          <cell r="C371" t="str">
            <v>МЖС</v>
          </cell>
          <cell r="D371" t="str">
            <v>обл.СТАРА ЗАГОРА</v>
          </cell>
          <cell r="E371" t="str">
            <v>общ.ГЪЛЪБОВО</v>
          </cell>
          <cell r="F371" t="str">
            <v>гр.ГЪЛЪБОВО</v>
          </cell>
          <cell r="G371" t="str">
            <v>"МОТИВА" ЕООД</v>
          </cell>
          <cell r="H371" t="str">
            <v>115МОТ135</v>
          </cell>
          <cell r="I371">
            <v>42270</v>
          </cell>
          <cell r="J371" t="str">
            <v>1978</v>
          </cell>
          <cell r="K371">
            <v>7369.7</v>
          </cell>
          <cell r="L371">
            <v>5970.94</v>
          </cell>
          <cell r="M371">
            <v>165.4</v>
          </cell>
          <cell r="N371">
            <v>79.8</v>
          </cell>
          <cell r="O371">
            <v>449591</v>
          </cell>
          <cell r="P371">
            <v>987243</v>
          </cell>
          <cell r="Q371">
            <v>476600</v>
          </cell>
          <cell r="R371">
            <v>98650</v>
          </cell>
          <cell r="S371" t="str">
            <v>F</v>
          </cell>
          <cell r="T371" t="str">
            <v>С</v>
          </cell>
          <cell r="U371" t="str">
            <v>Изолация на външна стена , Изолация на под, Изолация на покрив, Мерки по абонатна станция, Мерки по осветление, Подмяна на дограма</v>
          </cell>
          <cell r="V371">
            <v>510627</v>
          </cell>
          <cell r="W371">
            <v>268.26</v>
          </cell>
          <cell r="X371">
            <v>140276</v>
          </cell>
          <cell r="Y371">
            <v>1517515</v>
          </cell>
          <cell r="Z371">
            <v>10.818</v>
          </cell>
          <cell r="AA371" t="str">
            <v>„НП за ЕЕ на МЖС"</v>
          </cell>
          <cell r="AB371">
            <v>51.72</v>
          </cell>
        </row>
        <row r="372">
          <cell r="A372">
            <v>176836383</v>
          </cell>
          <cell r="B372" t="str">
            <v>СДРУЖЕНИЕ НА СОБСТВЕНИЦИТЕ "БЛОК 39 - ГЪЛЪБОВО</v>
          </cell>
          <cell r="C372" t="str">
            <v>МЖС</v>
          </cell>
          <cell r="D372" t="str">
            <v>обл.СТАРА ЗАГОРА</v>
          </cell>
          <cell r="E372" t="str">
            <v>общ.ГЪЛЪБОВО</v>
          </cell>
          <cell r="F372" t="str">
            <v>гр.ГЪЛЪБОВО</v>
          </cell>
          <cell r="G372" t="str">
            <v>"МОТИВА" ЕООД</v>
          </cell>
          <cell r="H372" t="str">
            <v>115МОТ136</v>
          </cell>
          <cell r="I372">
            <v>42270</v>
          </cell>
          <cell r="J372" t="str">
            <v>1978</v>
          </cell>
          <cell r="K372">
            <v>8197</v>
          </cell>
          <cell r="L372">
            <v>6679</v>
          </cell>
          <cell r="M372">
            <v>170</v>
          </cell>
          <cell r="N372">
            <v>78.900000000000006</v>
          </cell>
          <cell r="O372">
            <v>479188</v>
          </cell>
          <cell r="P372">
            <v>1131776</v>
          </cell>
          <cell r="Q372">
            <v>527000</v>
          </cell>
          <cell r="R372">
            <v>91753</v>
          </cell>
          <cell r="S372" t="str">
            <v>F</v>
          </cell>
          <cell r="T372" t="str">
            <v>С</v>
          </cell>
          <cell r="U372" t="str">
            <v>Изолация на външна стена , Изолация на под, Изолация на покрив, Мерки по абонатна станция, Мерки по осветление, Подмяна на дограма</v>
          </cell>
          <cell r="V372">
            <v>604823</v>
          </cell>
          <cell r="W372">
            <v>312.10000000000002</v>
          </cell>
          <cell r="X372">
            <v>165874</v>
          </cell>
          <cell r="Y372">
            <v>1648991</v>
          </cell>
          <cell r="Z372">
            <v>9.9412000000000003</v>
          </cell>
          <cell r="AA372" t="str">
            <v>„НП за ЕЕ на МЖС"</v>
          </cell>
          <cell r="AB372">
            <v>53.44</v>
          </cell>
        </row>
        <row r="373">
          <cell r="A373">
            <v>176845813</v>
          </cell>
          <cell r="B373" t="str">
            <v>СДРУЖЕНИЕ НА СОБСТВЕНИЦИТЕ"БЛОК 47-ГЪЛЪБОВО</v>
          </cell>
          <cell r="C373" t="str">
            <v>МЖС БЛ 47</v>
          </cell>
          <cell r="D373" t="str">
            <v>обл.СТАРА ЗАГОРА</v>
          </cell>
          <cell r="E373" t="str">
            <v>общ.ГЪЛЪБОВО</v>
          </cell>
          <cell r="F373" t="str">
            <v>гр.ГЪЛЪБОВО</v>
          </cell>
          <cell r="G373" t="str">
            <v>"МОТИВА" ЕООД</v>
          </cell>
          <cell r="H373" t="str">
            <v>115МОТ137</v>
          </cell>
          <cell r="I373">
            <v>42294</v>
          </cell>
          <cell r="J373" t="str">
            <v>1985</v>
          </cell>
          <cell r="K373">
            <v>5785.97</v>
          </cell>
          <cell r="L373">
            <v>4799.7</v>
          </cell>
          <cell r="M373">
            <v>166</v>
          </cell>
          <cell r="N373">
            <v>78</v>
          </cell>
          <cell r="O373">
            <v>489760</v>
          </cell>
          <cell r="P373">
            <v>796863</v>
          </cell>
          <cell r="Q373">
            <v>374200</v>
          </cell>
          <cell r="R373">
            <v>234826</v>
          </cell>
          <cell r="S373" t="str">
            <v>F</v>
          </cell>
          <cell r="T373" t="str">
            <v>С</v>
          </cell>
          <cell r="U373" t="str">
            <v>Изолация на външна стена , Изолация на под, Изолация на покрив, Мерки по абонатна станция, Мерки по осветление, Подмяна на дограма</v>
          </cell>
          <cell r="V373">
            <v>422703</v>
          </cell>
          <cell r="W373">
            <v>253.8</v>
          </cell>
          <cell r="X373">
            <v>119250</v>
          </cell>
          <cell r="Y373">
            <v>1215753</v>
          </cell>
          <cell r="Z373">
            <v>10.194900000000001</v>
          </cell>
          <cell r="AA373" t="str">
            <v>„НП за ЕЕ на МЖС"</v>
          </cell>
          <cell r="AB373">
            <v>53.04</v>
          </cell>
        </row>
        <row r="374">
          <cell r="A374">
            <v>176834539</v>
          </cell>
          <cell r="B374" t="str">
            <v>СДРУЖЕНИЕ НА СОБСТВЕНИЦИТЕ "БЛОК 21 - ГЪЛЪБОВО</v>
          </cell>
          <cell r="C374" t="str">
            <v>МЖС</v>
          </cell>
          <cell r="D374" t="str">
            <v>обл.СТАРА ЗАГОРА</v>
          </cell>
          <cell r="E374" t="str">
            <v>общ.ГЪЛЪБОВО</v>
          </cell>
          <cell r="F374" t="str">
            <v>гр.ГЪЛЪБОВО</v>
          </cell>
          <cell r="G374" t="str">
            <v>"МОТИВА" ЕООД</v>
          </cell>
          <cell r="H374" t="str">
            <v>115МОТ138</v>
          </cell>
          <cell r="I374">
            <v>42303</v>
          </cell>
          <cell r="J374" t="str">
            <v>1982</v>
          </cell>
          <cell r="K374">
            <v>4935.5</v>
          </cell>
          <cell r="L374">
            <v>4144</v>
          </cell>
          <cell r="M374">
            <v>175</v>
          </cell>
          <cell r="N374">
            <v>74</v>
          </cell>
          <cell r="O374">
            <v>275639</v>
          </cell>
          <cell r="P374">
            <v>724890</v>
          </cell>
          <cell r="Q374">
            <v>304400</v>
          </cell>
          <cell r="R374">
            <v>118010</v>
          </cell>
          <cell r="S374" t="str">
            <v>G</v>
          </cell>
          <cell r="T374" t="str">
            <v>С</v>
          </cell>
          <cell r="U374" t="str">
            <v>Изолация на външна стена , Изолация на под, Изолация на покрив, Мерки по абонатна станция, Мерки по осветление, Подмяна на дограма</v>
          </cell>
          <cell r="V374">
            <v>420522</v>
          </cell>
          <cell r="W374">
            <v>289.11</v>
          </cell>
          <cell r="X374">
            <v>123206</v>
          </cell>
          <cell r="Y374">
            <v>965432</v>
          </cell>
          <cell r="Z374">
            <v>7.8358999999999996</v>
          </cell>
          <cell r="AA374" t="str">
            <v>„НП за ЕЕ на МЖС"</v>
          </cell>
          <cell r="AB374">
            <v>58.01</v>
          </cell>
        </row>
        <row r="375">
          <cell r="A375">
            <v>176853977</v>
          </cell>
          <cell r="B375" t="str">
            <v>Сдружение на собствениците"САВА МЛАДЕНОВ, гр.Тетевен, ж.к.Пеновото</v>
          </cell>
          <cell r="C375" t="str">
            <v>МЖС</v>
          </cell>
          <cell r="D375" t="str">
            <v>обл.ЛОВЕЧ</v>
          </cell>
          <cell r="E375" t="str">
            <v>общ.ТЕТЕВЕН</v>
          </cell>
          <cell r="F375" t="str">
            <v>гр.ТЕТЕВЕН</v>
          </cell>
          <cell r="G375" t="str">
            <v>"МОТИВА" ЕООД</v>
          </cell>
          <cell r="H375" t="str">
            <v>115МОТ147</v>
          </cell>
          <cell r="I375">
            <v>42520</v>
          </cell>
          <cell r="J375" t="str">
            <v>1985</v>
          </cell>
          <cell r="K375">
            <v>4291</v>
          </cell>
          <cell r="L375">
            <v>3503</v>
          </cell>
          <cell r="M375">
            <v>183.3</v>
          </cell>
          <cell r="N375">
            <v>94.5</v>
          </cell>
          <cell r="O375">
            <v>455793</v>
          </cell>
          <cell r="P375">
            <v>643299</v>
          </cell>
          <cell r="Q375">
            <v>331190</v>
          </cell>
          <cell r="R375">
            <v>0</v>
          </cell>
          <cell r="S375" t="str">
            <v>E</v>
          </cell>
          <cell r="T375" t="str">
            <v>С</v>
          </cell>
          <cell r="U375" t="str">
            <v>Изолация на външна стена , Изолация на под, Изолация на покрив, Мерки по осветление, Подмяна на дограма</v>
          </cell>
          <cell r="V375">
            <v>312107</v>
          </cell>
          <cell r="W375">
            <v>81.63</v>
          </cell>
          <cell r="X375">
            <v>46537</v>
          </cell>
          <cell r="Y375">
            <v>372855</v>
          </cell>
          <cell r="Z375">
            <v>8.0120000000000005</v>
          </cell>
          <cell r="AA375" t="str">
            <v>„НП за ЕЕ на МЖС"</v>
          </cell>
          <cell r="AB375">
            <v>48.51</v>
          </cell>
        </row>
        <row r="376">
          <cell r="A376">
            <v>176888273</v>
          </cell>
          <cell r="B376" t="str">
            <v>СДРУЖЕНИЕ НА СОБСТВЕНИЦИТЕ "БЛОК 44-ГЪЛЪБОВО"</v>
          </cell>
          <cell r="C376" t="str">
            <v>МЖС БЛ 44 КВ СТРОИТЕЛ ГЪЛЪБОВО</v>
          </cell>
          <cell r="D376" t="str">
            <v>обл.СТАРА ЗАГОРА</v>
          </cell>
          <cell r="E376" t="str">
            <v>общ.ГЪЛЪБОВО</v>
          </cell>
          <cell r="F376" t="str">
            <v>гр.ГЪЛЪБОВО</v>
          </cell>
          <cell r="G376" t="str">
            <v>"МОТИВА" ЕООД</v>
          </cell>
          <cell r="H376" t="str">
            <v>115МОТ148</v>
          </cell>
          <cell r="I376">
            <v>42551</v>
          </cell>
          <cell r="J376" t="str">
            <v>1974</v>
          </cell>
          <cell r="K376">
            <v>6487.5</v>
          </cell>
          <cell r="L376">
            <v>5341.3</v>
          </cell>
          <cell r="M376">
            <v>173.8</v>
          </cell>
          <cell r="N376">
            <v>73.099999999999994</v>
          </cell>
          <cell r="O376">
            <v>0</v>
          </cell>
          <cell r="P376">
            <v>927816</v>
          </cell>
          <cell r="Q376">
            <v>390200</v>
          </cell>
          <cell r="R376">
            <v>0</v>
          </cell>
          <cell r="S376" t="str">
            <v>G</v>
          </cell>
          <cell r="T376" t="str">
            <v>С</v>
          </cell>
          <cell r="U376" t="str">
            <v>Изолация на външна стена , Изолация на под, Изолация на покрив, Мерки по котелна инсталация(Отопление и вентилация), Мерки по осветление, Подмяна на дограма</v>
          </cell>
          <cell r="V376">
            <v>537609</v>
          </cell>
          <cell r="W376">
            <v>373.15</v>
          </cell>
          <cell r="X376">
            <v>130403</v>
          </cell>
          <cell r="Y376">
            <v>1093588</v>
          </cell>
          <cell r="Z376">
            <v>8.3862000000000005</v>
          </cell>
          <cell r="AA376" t="str">
            <v>„НП за ЕЕ на МЖС"</v>
          </cell>
          <cell r="AB376">
            <v>57.94</v>
          </cell>
        </row>
        <row r="377">
          <cell r="A377">
            <v>176819697</v>
          </cell>
          <cell r="B377" t="str">
            <v>СДРУЖЕНИЕ НА СОБСТ-ТЕ ,,НАДЕЖДА,ГР.ЛЕВСКИ,ОБЩИНА ЛЕВСКИ,УЛ.НИКОЛА ВАПЦАРОВ #42-52</v>
          </cell>
          <cell r="C377" t="str">
            <v>ЖИЛ. БЛОК АНГЕЛ КЪНЧЕВ-ЛЕВСКИ</v>
          </cell>
          <cell r="D377" t="str">
            <v>обл.ПЛЕВЕН</v>
          </cell>
          <cell r="E377" t="str">
            <v>общ.ЛЕВСКИ</v>
          </cell>
          <cell r="F377" t="str">
            <v>гр.ЛЕВСКИ</v>
          </cell>
          <cell r="G377" t="str">
            <v>"ХЕЛИОС ЕНЕРДЖИ" ЕООД</v>
          </cell>
          <cell r="H377" t="str">
            <v>116ХЕН044</v>
          </cell>
          <cell r="I377">
            <v>42195</v>
          </cell>
          <cell r="J377" t="str">
            <v>1990</v>
          </cell>
          <cell r="K377">
            <v>6279</v>
          </cell>
          <cell r="L377">
            <v>5149</v>
          </cell>
          <cell r="M377">
            <v>189.4</v>
          </cell>
          <cell r="N377">
            <v>96</v>
          </cell>
          <cell r="O377">
            <v>579426</v>
          </cell>
          <cell r="P377">
            <v>975240</v>
          </cell>
          <cell r="Q377">
            <v>467680</v>
          </cell>
          <cell r="R377">
            <v>0</v>
          </cell>
          <cell r="S377" t="str">
            <v>F</v>
          </cell>
          <cell r="T377" t="str">
            <v>С</v>
          </cell>
          <cell r="U377" t="str">
            <v>ВЕИ, Изолация на външна стена , Изолация на под, Изолация на покрив, Подмяна на дограма</v>
          </cell>
          <cell r="V377">
            <v>606627.30000000005</v>
          </cell>
          <cell r="W377">
            <v>182.82</v>
          </cell>
          <cell r="X377">
            <v>74744.210000000006</v>
          </cell>
          <cell r="Y377">
            <v>837585.52</v>
          </cell>
          <cell r="Z377">
            <v>11.206</v>
          </cell>
          <cell r="AA377" t="str">
            <v>„НП за ЕЕ на МЖС"</v>
          </cell>
          <cell r="AB377">
            <v>62.2</v>
          </cell>
        </row>
        <row r="378">
          <cell r="A378">
            <v>176820938</v>
          </cell>
          <cell r="B378" t="str">
            <v>СС"ЯНТРА", ГР.ЛЕВСКИ, УЛ."БЪЛГАРИЯ" # 50,52,54, БЛ."ЯНТРА", ВХ.А, Б, В</v>
          </cell>
          <cell r="C378" t="str">
            <v>ЖИЛ. СГРАДА - ГР. ЛЕВСКИ</v>
          </cell>
          <cell r="D378" t="str">
            <v>обл.ПЛЕВЕН</v>
          </cell>
          <cell r="E378" t="str">
            <v>общ.ЛЕВСКИ</v>
          </cell>
          <cell r="F378" t="str">
            <v>гр.ЛЕВСКИ</v>
          </cell>
          <cell r="G378" t="str">
            <v>"ХЕЛИОС ЕНЕРДЖИ" ЕООД</v>
          </cell>
          <cell r="H378" t="str">
            <v>116ХЕН045</v>
          </cell>
          <cell r="I378">
            <v>42195</v>
          </cell>
          <cell r="J378" t="str">
            <v>1977</v>
          </cell>
          <cell r="K378">
            <v>5051.6000000000004</v>
          </cell>
          <cell r="L378">
            <v>3855</v>
          </cell>
          <cell r="M378">
            <v>165.7</v>
          </cell>
          <cell r="N378">
            <v>89.3</v>
          </cell>
          <cell r="O378">
            <v>267934</v>
          </cell>
          <cell r="P378">
            <v>638697</v>
          </cell>
          <cell r="Q378">
            <v>344000</v>
          </cell>
          <cell r="R378">
            <v>0</v>
          </cell>
          <cell r="S378" t="str">
            <v>E</v>
          </cell>
          <cell r="T378" t="str">
            <v>С</v>
          </cell>
          <cell r="U378" t="str">
            <v>ВЕИ, Изолация на външна стена , Изолация на под, Изолация на покрив, Подмяна на дограма</v>
          </cell>
          <cell r="V378">
            <v>363952</v>
          </cell>
          <cell r="W378">
            <v>116</v>
          </cell>
          <cell r="X378">
            <v>51059.7</v>
          </cell>
          <cell r="Y378">
            <v>523860</v>
          </cell>
          <cell r="Z378">
            <v>10.2597</v>
          </cell>
          <cell r="AA378" t="str">
            <v>„НП за ЕЕ на МЖС"</v>
          </cell>
          <cell r="AB378">
            <v>56.98</v>
          </cell>
        </row>
        <row r="379">
          <cell r="A379">
            <v>176820265</v>
          </cell>
          <cell r="B379" t="str">
            <v>СС "ГР.ЛЕВСКИ,УЛ.,,ВАСИЛ ЛЕВСКИ,,#48,50,52 и УЛ.,,МАЛЧИКА,,#32,34,36</v>
          </cell>
          <cell r="C379" t="str">
            <v>ЖИЛ. СГРАДА - ГР. ЛЕВСКИ</v>
          </cell>
          <cell r="D379" t="str">
            <v>обл.ПЛЕВЕН</v>
          </cell>
          <cell r="E379" t="str">
            <v>общ.ЛЕВСКИ</v>
          </cell>
          <cell r="F379" t="str">
            <v>гр.ЛЕВСКИ</v>
          </cell>
          <cell r="G379" t="str">
            <v>"ХЕЛИОС ЕНЕРДЖИ" ЕООД</v>
          </cell>
          <cell r="H379" t="str">
            <v>116ХЕН046</v>
          </cell>
          <cell r="I379">
            <v>42195</v>
          </cell>
          <cell r="J379" t="str">
            <v>1986</v>
          </cell>
          <cell r="K379">
            <v>6144</v>
          </cell>
          <cell r="L379">
            <v>4972</v>
          </cell>
          <cell r="M379">
            <v>217.2</v>
          </cell>
          <cell r="N379">
            <v>105.6</v>
          </cell>
          <cell r="O379">
            <v>692265</v>
          </cell>
          <cell r="P379">
            <v>1079874</v>
          </cell>
          <cell r="Q379">
            <v>524300</v>
          </cell>
          <cell r="R379">
            <v>0</v>
          </cell>
          <cell r="S379" t="str">
            <v>F</v>
          </cell>
          <cell r="T379" t="str">
            <v>С</v>
          </cell>
          <cell r="U379" t="str">
            <v>ВЕИ, Изолация на външна стена , Изолация на под, Изолация на покрив, Подмяна на дограма</v>
          </cell>
          <cell r="V379">
            <v>685615</v>
          </cell>
          <cell r="W379">
            <v>170.16</v>
          </cell>
          <cell r="X379">
            <v>78264</v>
          </cell>
          <cell r="Y379">
            <v>876391</v>
          </cell>
          <cell r="Z379">
            <v>11.197800000000001</v>
          </cell>
          <cell r="AA379" t="str">
            <v>„НП за ЕЕ на МЖС"</v>
          </cell>
          <cell r="AB379">
            <v>63.49</v>
          </cell>
        </row>
        <row r="380">
          <cell r="A380">
            <v>176819131</v>
          </cell>
          <cell r="B380" t="str">
            <v>СС"БУЗЛУДЖА ГР.ЛЕВСКИ,УЛ.ХАН АСПАРУХ #01,БЛ.,,БУЗЛУДЖА,, ВХ.А,Б,В,Г И Д</v>
          </cell>
          <cell r="C380" t="str">
            <v>ЖИЛ. БЛОК "БУЗЛУДЖА"-ЛЕВСКИ</v>
          </cell>
          <cell r="D380" t="str">
            <v>обл.ПЛЕВЕН</v>
          </cell>
          <cell r="E380" t="str">
            <v>общ.ЛЕВСКИ</v>
          </cell>
          <cell r="F380" t="str">
            <v>гр.ЛЕВСКИ</v>
          </cell>
          <cell r="G380" t="str">
            <v>"ХЕЛИОС ЕНЕРДЖИ" ЕООД</v>
          </cell>
          <cell r="H380" t="str">
            <v>116ХЕН048</v>
          </cell>
          <cell r="I380">
            <v>42215</v>
          </cell>
          <cell r="J380" t="str">
            <v>1985</v>
          </cell>
          <cell r="K380">
            <v>6639</v>
          </cell>
          <cell r="L380">
            <v>5267</v>
          </cell>
          <cell r="M380">
            <v>159.69999999999999</v>
          </cell>
          <cell r="N380">
            <v>92.4</v>
          </cell>
          <cell r="O380">
            <v>575356</v>
          </cell>
          <cell r="P380">
            <v>841388</v>
          </cell>
          <cell r="Q380">
            <v>487029</v>
          </cell>
          <cell r="R380">
            <v>0</v>
          </cell>
          <cell r="S380" t="str">
            <v>E</v>
          </cell>
          <cell r="T380" t="str">
            <v>С</v>
          </cell>
          <cell r="U380" t="str">
            <v>Изолация на външна стена , Подмяна на дограма</v>
          </cell>
          <cell r="V380">
            <v>354359</v>
          </cell>
          <cell r="W380">
            <v>87.98</v>
          </cell>
          <cell r="X380">
            <v>21538</v>
          </cell>
          <cell r="Y380">
            <v>334002</v>
          </cell>
          <cell r="Z380">
            <v>15.5075</v>
          </cell>
          <cell r="AA380" t="str">
            <v>ОП РР „Енергийно обн. на бълг. домове"</v>
          </cell>
          <cell r="AB380">
            <v>42.11</v>
          </cell>
        </row>
        <row r="381">
          <cell r="A381">
            <v>176840481</v>
          </cell>
          <cell r="B381" t="str">
            <v>СДРУЖЕНИЕ НА СОБСТВЕНИЦИТЕ "СЪГЛАСИЕ"ГР.ДОЛНА МИТРОПОЛИЯ,УЛ.СВ.СВ.КИРИЛ И МЕТОДИЙ"#66</v>
          </cell>
          <cell r="C381" t="str">
            <v>МЖС-ДОЛНА МИТРОПОЛИЯ, "СВ. СВ. КИРИЛ И МЕТОДИЙ" 66</v>
          </cell>
          <cell r="D381" t="str">
            <v>обл.ПЛЕВЕН</v>
          </cell>
          <cell r="E381" t="str">
            <v>общ.ДОЛНА МИТРОПОЛИЯ</v>
          </cell>
          <cell r="F381" t="str">
            <v>гр.ДОЛНА МИТРОПОЛИЯ</v>
          </cell>
          <cell r="G381" t="str">
            <v>"ХЕЛИОС ЕНЕРДЖИ" ЕООД</v>
          </cell>
          <cell r="H381" t="str">
            <v>116ХЕН049</v>
          </cell>
          <cell r="I381">
            <v>42249</v>
          </cell>
          <cell r="J381" t="str">
            <v>1987</v>
          </cell>
          <cell r="K381">
            <v>3511</v>
          </cell>
          <cell r="L381">
            <v>2640</v>
          </cell>
          <cell r="M381">
            <v>255.9</v>
          </cell>
          <cell r="N381">
            <v>112.3</v>
          </cell>
          <cell r="O381">
            <v>451323</v>
          </cell>
          <cell r="P381">
            <v>675769</v>
          </cell>
          <cell r="Q381">
            <v>296240</v>
          </cell>
          <cell r="R381">
            <v>0</v>
          </cell>
          <cell r="S381" t="str">
            <v>F</v>
          </cell>
          <cell r="T381" t="str">
            <v>С</v>
          </cell>
          <cell r="U381" t="str">
            <v>Изолация на външна стена , Изолация на под, Изолация на покрив, Мерки по осветление, Подмяна на дограма</v>
          </cell>
          <cell r="V381">
            <v>379799</v>
          </cell>
          <cell r="W381">
            <v>39.4</v>
          </cell>
          <cell r="X381">
            <v>30093.69</v>
          </cell>
          <cell r="Y381">
            <v>324322</v>
          </cell>
          <cell r="Z381">
            <v>10.776999999999999</v>
          </cell>
          <cell r="AA381" t="str">
            <v>„НП за ЕЕ на МЖС"</v>
          </cell>
          <cell r="AB381">
            <v>56.2</v>
          </cell>
        </row>
        <row r="382">
          <cell r="A382">
            <v>176822227</v>
          </cell>
          <cell r="B382" t="str">
            <v>"СТОРГОЗИЯ - 13, ГР.ПЛЕВЕН, Ж.К."СТОРГОЗИЯ" БЛ.13"</v>
          </cell>
          <cell r="C382" t="str">
            <v>МЖС</v>
          </cell>
          <cell r="D382" t="str">
            <v>обл.ПЛЕВЕН</v>
          </cell>
          <cell r="E382" t="str">
            <v>общ.ПЛЕВЕН</v>
          </cell>
          <cell r="F382" t="str">
            <v>гр.ПЛЕВЕН</v>
          </cell>
          <cell r="G382" t="str">
            <v>"ХЕЛИОС ЕНЕРДЖИ" ЕООД</v>
          </cell>
          <cell r="H382" t="str">
            <v>116ХЕН050</v>
          </cell>
          <cell r="I382">
            <v>42306</v>
          </cell>
          <cell r="J382" t="str">
            <v>1974</v>
          </cell>
          <cell r="K382">
            <v>6487</v>
          </cell>
          <cell r="L382">
            <v>5941</v>
          </cell>
          <cell r="M382">
            <v>226</v>
          </cell>
          <cell r="N382">
            <v>92.7</v>
          </cell>
          <cell r="O382">
            <v>821787</v>
          </cell>
          <cell r="P382">
            <v>1342973</v>
          </cell>
          <cell r="Q382">
            <v>550750</v>
          </cell>
          <cell r="R382">
            <v>573629</v>
          </cell>
          <cell r="S382" t="str">
            <v>F</v>
          </cell>
          <cell r="T382" t="str">
            <v>С</v>
          </cell>
          <cell r="U382" t="str">
            <v>ВЕИ, Изолация на външна стена , Изолация на под, Изолация на покрив, Мерки по осветление, Подмяна на дограма</v>
          </cell>
          <cell r="V382">
            <v>839610</v>
          </cell>
          <cell r="W382">
            <v>310.33</v>
          </cell>
          <cell r="X382">
            <v>76753.95</v>
          </cell>
          <cell r="Y382">
            <v>662640</v>
          </cell>
          <cell r="Z382">
            <v>8.6333000000000002</v>
          </cell>
          <cell r="AA382" t="str">
            <v>„НП за ЕЕ на МЖС"</v>
          </cell>
          <cell r="AB382">
            <v>62.51</v>
          </cell>
        </row>
        <row r="383">
          <cell r="A383">
            <v>176833661</v>
          </cell>
          <cell r="B383" t="str">
            <v>СДРУЖЕНИЕ НА СОБСТВЕНИЦИТЕ "ЮРИЙ ГАГАРИН - БЛ.38", ГР. ПЕРНИК</v>
          </cell>
          <cell r="C383" t="str">
            <v>МЖС-ПЕРНИК, "ИЗТОК" БЛ. 38</v>
          </cell>
          <cell r="D383" t="str">
            <v>обл.ПЕРНИК</v>
          </cell>
          <cell r="E383" t="str">
            <v>общ.ПЕРНИК</v>
          </cell>
          <cell r="F383" t="str">
            <v>гр.ПЕРНИК</v>
          </cell>
          <cell r="G383" t="str">
            <v>"ХЕЛИОС ЕНЕРДЖИ" ЕООД</v>
          </cell>
          <cell r="H383" t="str">
            <v>116ХЕН051</v>
          </cell>
          <cell r="I383">
            <v>42352</v>
          </cell>
          <cell r="J383" t="str">
            <v>1971</v>
          </cell>
          <cell r="K383">
            <v>10706</v>
          </cell>
          <cell r="L383">
            <v>9279</v>
          </cell>
          <cell r="M383">
            <v>187.6</v>
          </cell>
          <cell r="N383">
            <v>109</v>
          </cell>
          <cell r="O383">
            <v>1190151</v>
          </cell>
          <cell r="P383">
            <v>1736694</v>
          </cell>
          <cell r="Q383">
            <v>1019090</v>
          </cell>
          <cell r="R383">
            <v>972936</v>
          </cell>
          <cell r="S383" t="str">
            <v>E</v>
          </cell>
          <cell r="T383" t="str">
            <v>С</v>
          </cell>
          <cell r="U383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383">
            <v>788409</v>
          </cell>
          <cell r="W383">
            <v>239.1</v>
          </cell>
          <cell r="X383">
            <v>76848.06</v>
          </cell>
          <cell r="Y383">
            <v>877955.44</v>
          </cell>
          <cell r="Z383">
            <v>11.4245</v>
          </cell>
          <cell r="AA383" t="str">
            <v>„НП за ЕЕ на МЖС"</v>
          </cell>
          <cell r="AB383">
            <v>45.39</v>
          </cell>
        </row>
        <row r="384">
          <cell r="A384">
            <v>176822580</v>
          </cell>
          <cell r="B384" t="str">
            <v>СДРУЖЕНИЕ НА СОСТВЕНИЦИТЕ ГУЛЯНЦИ, Г.С.РАКОВСКИ № 6</v>
          </cell>
          <cell r="C384" t="str">
            <v>МЖС</v>
          </cell>
          <cell r="D384" t="str">
            <v>обл.ПЛЕВЕН</v>
          </cell>
          <cell r="E384" t="str">
            <v>общ.ГУЛЯНЦИ</v>
          </cell>
          <cell r="F384" t="str">
            <v>гр.ГУЛЯНЦИ</v>
          </cell>
          <cell r="G384" t="str">
            <v>"ХЕЛИОС ЕНЕРДЖИ" ЕООД</v>
          </cell>
          <cell r="H384" t="str">
            <v>116ХЕН053</v>
          </cell>
          <cell r="I384">
            <v>42401</v>
          </cell>
          <cell r="J384" t="str">
            <v>1982</v>
          </cell>
          <cell r="K384">
            <v>4071</v>
          </cell>
          <cell r="L384">
            <v>3076</v>
          </cell>
          <cell r="M384">
            <v>270.60000000000002</v>
          </cell>
          <cell r="N384">
            <v>107.8</v>
          </cell>
          <cell r="O384">
            <v>619300</v>
          </cell>
          <cell r="P384">
            <v>832437</v>
          </cell>
          <cell r="Q384">
            <v>331300</v>
          </cell>
          <cell r="R384">
            <v>0</v>
          </cell>
          <cell r="S384" t="str">
            <v>F</v>
          </cell>
          <cell r="T384" t="str">
            <v>С</v>
          </cell>
          <cell r="U384" t="str">
            <v>Изолация на външна стена , Изолация на под, Изолация на покрив, Мерки по осветление, Подмяна на дограма</v>
          </cell>
          <cell r="V384">
            <v>503433</v>
          </cell>
          <cell r="W384">
            <v>33.42</v>
          </cell>
          <cell r="X384">
            <v>44003.17</v>
          </cell>
          <cell r="Y384">
            <v>465008.23</v>
          </cell>
          <cell r="Z384">
            <v>10.567600000000001</v>
          </cell>
          <cell r="AA384" t="str">
            <v>„НП за ЕЕ на МЖС"</v>
          </cell>
          <cell r="AB384">
            <v>60.47</v>
          </cell>
        </row>
        <row r="385">
          <cell r="A385">
            <v>176822608</v>
          </cell>
          <cell r="B385" t="str">
            <v>СДРУЖЕНИЕ НА СОСТВЕНИЦИТЕ ГУЛЯНЦИ</v>
          </cell>
          <cell r="C385" t="str">
            <v>МЖС</v>
          </cell>
          <cell r="D385" t="str">
            <v>обл.ПЛЕВЕН</v>
          </cell>
          <cell r="E385" t="str">
            <v>общ.ГУЛЯНЦИ</v>
          </cell>
          <cell r="F385" t="str">
            <v>гр.ГУЛЯНЦИ</v>
          </cell>
          <cell r="G385" t="str">
            <v>"ХЕЛИОС ЕНЕРДЖИ" ЕООД</v>
          </cell>
          <cell r="H385" t="str">
            <v>116ХЕН054</v>
          </cell>
          <cell r="I385">
            <v>42403</v>
          </cell>
          <cell r="J385" t="str">
            <v>1990</v>
          </cell>
          <cell r="K385">
            <v>5035</v>
          </cell>
          <cell r="L385">
            <v>4002</v>
          </cell>
          <cell r="M385">
            <v>219.2</v>
          </cell>
          <cell r="N385">
            <v>95.6</v>
          </cell>
          <cell r="O385">
            <v>525078</v>
          </cell>
          <cell r="P385">
            <v>877365</v>
          </cell>
          <cell r="Q385">
            <v>382800</v>
          </cell>
          <cell r="R385">
            <v>0</v>
          </cell>
          <cell r="S385" t="str">
            <v>F</v>
          </cell>
          <cell r="T385" t="str">
            <v>С</v>
          </cell>
          <cell r="U385" t="str">
            <v>Изолация на външна стена , Изолация на под, Изолация на покрив, Мерки по осветление, Подмяна на дограма</v>
          </cell>
          <cell r="V385">
            <v>495161</v>
          </cell>
          <cell r="W385">
            <v>59.2</v>
          </cell>
          <cell r="X385">
            <v>46264</v>
          </cell>
          <cell r="Y385">
            <v>485681</v>
          </cell>
          <cell r="Z385">
            <v>10.497999999999999</v>
          </cell>
          <cell r="AA385" t="str">
            <v>„НП за ЕЕ на МЖС"</v>
          </cell>
          <cell r="AB385">
            <v>56.43</v>
          </cell>
        </row>
        <row r="386">
          <cell r="A386">
            <v>176839358</v>
          </cell>
          <cell r="B386" t="str">
            <v>СДРУЖЕНИЕ НА СОБСТВЕНИЦИТЕ "ИЗТОК УЛ.Ю.ГАГАРИН БЛ.44 ВХ.А,Б,В,Г,Д,Е,Ж", ГР. ПЕРНИК</v>
          </cell>
          <cell r="C386" t="str">
            <v>МЖС-ПЕРНИК, "ИЗТОК" БЛ. 44</v>
          </cell>
          <cell r="D386" t="str">
            <v>обл.ПЕРНИК</v>
          </cell>
          <cell r="E386" t="str">
            <v>общ.ПЕРНИК</v>
          </cell>
          <cell r="F386" t="str">
            <v>гр.ПЕРНИК</v>
          </cell>
          <cell r="G386" t="str">
            <v>"ХЕЛИОС ЕНЕРДЖИ" ЕООД</v>
          </cell>
          <cell r="H386" t="str">
            <v>116ХЕН055</v>
          </cell>
          <cell r="I386">
            <v>42352</v>
          </cell>
          <cell r="J386" t="str">
            <v>1976</v>
          </cell>
          <cell r="K386">
            <v>14792</v>
          </cell>
          <cell r="L386">
            <v>12282</v>
          </cell>
          <cell r="M386">
            <v>176.3</v>
          </cell>
          <cell r="N386">
            <v>108.1</v>
          </cell>
          <cell r="O386">
            <v>1540517</v>
          </cell>
          <cell r="P386">
            <v>2165526</v>
          </cell>
          <cell r="Q386">
            <v>1325020</v>
          </cell>
          <cell r="R386">
            <v>1239434</v>
          </cell>
          <cell r="S386" t="str">
            <v>D</v>
          </cell>
          <cell r="T386" t="str">
            <v>С</v>
          </cell>
          <cell r="U386" t="str">
            <v>Изолация на външна стена , Изолация на покрив, Мерки по осветление, Подмяна на дограма</v>
          </cell>
          <cell r="V386">
            <v>850433</v>
          </cell>
          <cell r="W386">
            <v>265.3</v>
          </cell>
          <cell r="X386">
            <v>84137.78</v>
          </cell>
          <cell r="Y386">
            <v>846114.81</v>
          </cell>
          <cell r="Z386">
            <v>10.0563</v>
          </cell>
          <cell r="AA386" t="str">
            <v>„НП за ЕЕ на МЖС"</v>
          </cell>
          <cell r="AB386">
            <v>39.270000000000003</v>
          </cell>
        </row>
        <row r="387">
          <cell r="A387">
            <v>176871669</v>
          </cell>
          <cell r="B387" t="str">
            <v>СДРУЖЕНИЕ НА СОБСТВЕНИЦИТЕ "РАЙ - ГР.ПЕРНИК, УЛ.ОТЕЦ ПАИСИЙ БЛ.58"</v>
          </cell>
          <cell r="C387" t="str">
            <v>МЖС-ПЕРНИК, "ОТЕЦ ПАИСИЙ", БЛ. 58-ЖИЛ. ЧАСТ</v>
          </cell>
          <cell r="D387" t="str">
            <v>обл.ПЕРНИК</v>
          </cell>
          <cell r="E387" t="str">
            <v>общ.ПЕРНИК</v>
          </cell>
          <cell r="F387" t="str">
            <v>гр.ПЕРНИК</v>
          </cell>
          <cell r="G387" t="str">
            <v>"ХЕЛИОС ЕНЕРДЖИ" ЕООД</v>
          </cell>
          <cell r="H387" t="str">
            <v>116ХЕН060</v>
          </cell>
          <cell r="I387">
            <v>42506</v>
          </cell>
          <cell r="J387" t="str">
            <v>2008</v>
          </cell>
          <cell r="K387">
            <v>7646</v>
          </cell>
          <cell r="L387">
            <v>5907</v>
          </cell>
          <cell r="M387">
            <v>146.6</v>
          </cell>
          <cell r="N387">
            <v>91.6</v>
          </cell>
          <cell r="O387">
            <v>492226</v>
          </cell>
          <cell r="P387">
            <v>865949</v>
          </cell>
          <cell r="Q387">
            <v>540911</v>
          </cell>
          <cell r="R387">
            <v>226412</v>
          </cell>
          <cell r="S387" t="str">
            <v>E</v>
          </cell>
          <cell r="T387" t="str">
            <v>С</v>
          </cell>
          <cell r="U387" t="str">
            <v>Изолация на външна стена , Изолация на покрив, Мерки по осветление, Подмяна на дограма</v>
          </cell>
          <cell r="V387">
            <v>326479</v>
          </cell>
          <cell r="W387">
            <v>225.63</v>
          </cell>
          <cell r="X387">
            <v>74680.563899999994</v>
          </cell>
          <cell r="Y387">
            <v>481111.37</v>
          </cell>
          <cell r="Z387">
            <v>6.4421999999999997</v>
          </cell>
          <cell r="AA387" t="str">
            <v>„НП за ЕЕ на МЖС"</v>
          </cell>
          <cell r="AB387">
            <v>37.700000000000003</v>
          </cell>
        </row>
        <row r="388">
          <cell r="A388">
            <v>176615933</v>
          </cell>
          <cell r="B388" t="str">
            <v>СДРУЖЕНИЕ НА СОБСТВЕНИЦИТЕ "ГРАД ГОЦЕ ДЕЛЧЕВ, бул. ГОЦЕ ДЕЛЧЕВ 29 В"</v>
          </cell>
          <cell r="C388" t="str">
            <v>МЖС - ГОЦЕ ДЕЛЧЕВ</v>
          </cell>
          <cell r="D388" t="str">
            <v>обл.БЛАГОЕВГРАД</v>
          </cell>
          <cell r="E388" t="str">
            <v>общ.ГОЦЕ ДЕЛЧЕВ</v>
          </cell>
          <cell r="F388" t="str">
            <v>гр.ГОЦЕ ДЕЛЧЕВ</v>
          </cell>
          <cell r="G388" t="str">
            <v>"СУПЕРВАЙЗЕР" ЕООД</v>
          </cell>
          <cell r="H388" t="str">
            <v>119СЕС008</v>
          </cell>
          <cell r="I388">
            <v>42135</v>
          </cell>
          <cell r="J388" t="str">
            <v>1981</v>
          </cell>
          <cell r="K388">
            <v>1116</v>
          </cell>
          <cell r="L388">
            <v>1033.4000000000001</v>
          </cell>
          <cell r="M388">
            <v>153.30000000000001</v>
          </cell>
          <cell r="N388">
            <v>85.3</v>
          </cell>
          <cell r="O388">
            <v>158673</v>
          </cell>
          <cell r="P388">
            <v>158673</v>
          </cell>
          <cell r="Q388">
            <v>88000</v>
          </cell>
          <cell r="R388">
            <v>0</v>
          </cell>
          <cell r="S388" t="str">
            <v>F</v>
          </cell>
          <cell r="T388" t="str">
            <v>С</v>
          </cell>
          <cell r="U388" t="str">
            <v>Изолация на външна стена , Изолация на покрив, Мерки по осветление, Подмяна на дограма</v>
          </cell>
          <cell r="V388">
            <v>68359</v>
          </cell>
          <cell r="W388">
            <v>38.54</v>
          </cell>
          <cell r="X388">
            <v>9511.7000000000007</v>
          </cell>
          <cell r="Y388">
            <v>116636</v>
          </cell>
          <cell r="Z388">
            <v>12.2623</v>
          </cell>
          <cell r="AA388" t="str">
            <v>ОП РР „Енергийно обн. на бълг. домове"</v>
          </cell>
          <cell r="AB388">
            <v>43.08</v>
          </cell>
        </row>
        <row r="389">
          <cell r="A389">
            <v>176663465</v>
          </cell>
          <cell r="B389" t="str">
            <v>СДРУЖЕНИЕ НА СОБСТВЕНИЦИТЕ, ГР. БЛАГОЕВГРАД, "УЛ. МАРА БУНЕВА N 3, ВХ. А, ЕТ. 4"</v>
          </cell>
          <cell r="C389" t="str">
            <v>МЖС-БЛАГОЕВГРАД, "МАРА БУНЕВА" 3</v>
          </cell>
          <cell r="D389" t="str">
            <v>обл.БЛАГОЕВГРАД</v>
          </cell>
          <cell r="E389" t="str">
            <v>общ.БЛАГОЕВГРАД</v>
          </cell>
          <cell r="F389" t="str">
            <v>гр.БЛАГОЕВГРАД</v>
          </cell>
          <cell r="G389" t="str">
            <v>"СУПЕРВАЙЗЕР" ЕООД</v>
          </cell>
          <cell r="H389" t="str">
            <v>119СЕС010</v>
          </cell>
          <cell r="I389">
            <v>42135</v>
          </cell>
          <cell r="J389" t="str">
            <v>1972</v>
          </cell>
          <cell r="K389">
            <v>1349.3</v>
          </cell>
          <cell r="L389">
            <v>835.8</v>
          </cell>
          <cell r="M389">
            <v>195.3</v>
          </cell>
          <cell r="N389">
            <v>90.6</v>
          </cell>
          <cell r="O389">
            <v>163280</v>
          </cell>
          <cell r="P389">
            <v>163280</v>
          </cell>
          <cell r="Q389">
            <v>75700</v>
          </cell>
          <cell r="R389">
            <v>0</v>
          </cell>
          <cell r="S389" t="str">
            <v>G</v>
          </cell>
          <cell r="T389" t="str">
            <v>С</v>
          </cell>
          <cell r="U389" t="str">
            <v>Изолация на външна стена , Изолация на покрив, Мерки по осветление, Подмяна на дограма</v>
          </cell>
          <cell r="V389">
            <v>87575</v>
          </cell>
          <cell r="W389">
            <v>50.4</v>
          </cell>
          <cell r="X389">
            <v>11585.4</v>
          </cell>
          <cell r="Y389">
            <v>157043</v>
          </cell>
          <cell r="Z389">
            <v>13.555199999999999</v>
          </cell>
          <cell r="AA389" t="str">
            <v>ОП РР „Енергийно обн. на бълг. домове"</v>
          </cell>
          <cell r="AB389">
            <v>53.63</v>
          </cell>
        </row>
        <row r="390">
          <cell r="A390">
            <v>176565626</v>
          </cell>
          <cell r="B390" t="str">
            <v>СДРУЖЕНИЕ НА СОБСТВЕНИЦИТЕ "МАРС"</v>
          </cell>
          <cell r="C390" t="str">
            <v>МЖС-БЛАГОЕВГРАД</v>
          </cell>
          <cell r="D390" t="str">
            <v>обл.БЛАГОЕВГРАД</v>
          </cell>
          <cell r="E390" t="str">
            <v>общ.БЛАГОЕВГРАД</v>
          </cell>
          <cell r="F390" t="str">
            <v>гр.БЛАГОЕВГРАД</v>
          </cell>
          <cell r="G390" t="str">
            <v>"СУПЕРВАЙЗЕР" ЕООД</v>
          </cell>
          <cell r="H390" t="str">
            <v>119СЕС011</v>
          </cell>
          <cell r="I390">
            <v>42135</v>
          </cell>
          <cell r="J390" t="str">
            <v>1972</v>
          </cell>
          <cell r="K390">
            <v>4395.7</v>
          </cell>
          <cell r="L390">
            <v>3307.4</v>
          </cell>
          <cell r="M390">
            <v>136.5</v>
          </cell>
          <cell r="N390">
            <v>74.599999999999994</v>
          </cell>
          <cell r="O390">
            <v>451550</v>
          </cell>
          <cell r="P390">
            <v>451550</v>
          </cell>
          <cell r="Q390">
            <v>246800</v>
          </cell>
          <cell r="R390">
            <v>0</v>
          </cell>
          <cell r="S390" t="str">
            <v>F</v>
          </cell>
          <cell r="T390" t="str">
            <v>С</v>
          </cell>
          <cell r="U390" t="str">
            <v>Изолация на външна стена , Изолация на под, Изолация на покрив, Мерки по осветление, Подмяна на дограма</v>
          </cell>
          <cell r="V390">
            <v>204763</v>
          </cell>
          <cell r="W390">
            <v>167.7</v>
          </cell>
          <cell r="X390">
            <v>39066</v>
          </cell>
          <cell r="Y390">
            <v>430772</v>
          </cell>
          <cell r="Z390">
            <v>11.0267</v>
          </cell>
          <cell r="AA390" t="str">
            <v>ОП РР „Енергийно обн. на бълг. домове"</v>
          </cell>
          <cell r="AB390">
            <v>45.34</v>
          </cell>
        </row>
        <row r="391">
          <cell r="A391">
            <v>176810723</v>
          </cell>
          <cell r="B391" t="str">
            <v>Сдружение на собствениците "Гоце Делчев,ул. Бяло море 16,блок Иглика,вх. А и Б"</v>
          </cell>
          <cell r="C391" t="str">
            <v>ЖИЛ. СГР.-ГОЦЕ ДЕЛЧЕВ, "БЯЛО МОРЕ" 16</v>
          </cell>
          <cell r="D391" t="str">
            <v>обл.БЛАГОЕВГРАД</v>
          </cell>
          <cell r="E391" t="str">
            <v>общ.ГОЦЕ ДЕЛЧЕВ</v>
          </cell>
          <cell r="F391" t="str">
            <v>гр.ГОЦЕ ДЕЛЧЕВ</v>
          </cell>
          <cell r="G391" t="str">
            <v>"СУПЕРВАЙЗЕР" ЕООД</v>
          </cell>
          <cell r="H391" t="str">
            <v>119СЕС012</v>
          </cell>
          <cell r="I391">
            <v>42134</v>
          </cell>
          <cell r="J391" t="str">
            <v>1981</v>
          </cell>
          <cell r="K391">
            <v>2824.2</v>
          </cell>
          <cell r="L391">
            <v>1808.3</v>
          </cell>
          <cell r="M391">
            <v>188.5</v>
          </cell>
          <cell r="N391">
            <v>91.6</v>
          </cell>
          <cell r="O391">
            <v>340809</v>
          </cell>
          <cell r="P391">
            <v>340809</v>
          </cell>
          <cell r="Q391">
            <v>165700</v>
          </cell>
          <cell r="R391">
            <v>0</v>
          </cell>
          <cell r="S391" t="str">
            <v>G</v>
          </cell>
          <cell r="T391" t="str">
            <v>С</v>
          </cell>
          <cell r="U391" t="str">
            <v>Изолация на външна стена , Изолация на под, Изолация на покрив, Мерки по осветление, Подмяна на дограма</v>
          </cell>
          <cell r="V391">
            <v>175109</v>
          </cell>
          <cell r="W391">
            <v>93.98</v>
          </cell>
          <cell r="X391">
            <v>25116.799999999999</v>
          </cell>
          <cell r="Y391">
            <v>322998</v>
          </cell>
          <cell r="Z391">
            <v>12.8598</v>
          </cell>
          <cell r="AA391" t="str">
            <v>ОП РР „Енергийно обн. на бълг. домове"</v>
          </cell>
          <cell r="AB391">
            <v>51.38</v>
          </cell>
        </row>
        <row r="392">
          <cell r="A392">
            <v>176808213</v>
          </cell>
          <cell r="B392" t="str">
            <v>Сдружение на собствениците "гр. Благоевград, ж.к. Еленово бл.2,вх.А и вх.Б"</v>
          </cell>
          <cell r="C392" t="str">
            <v>МЖС БЛАГОЕВГРАД</v>
          </cell>
          <cell r="D392" t="str">
            <v>обл.БЛАГОЕВГРАД</v>
          </cell>
          <cell r="E392" t="str">
            <v>общ.БЛАГОЕВГРАД</v>
          </cell>
          <cell r="F392" t="str">
            <v>гр.БЛАГОЕВГРАД</v>
          </cell>
          <cell r="G392" t="str">
            <v>"СУПЕРВАЙЗЕР" ЕООД</v>
          </cell>
          <cell r="H392" t="str">
            <v>119СЕС014</v>
          </cell>
          <cell r="I392">
            <v>42135</v>
          </cell>
          <cell r="J392" t="str">
            <v>1983</v>
          </cell>
          <cell r="K392">
            <v>3007</v>
          </cell>
          <cell r="L392">
            <v>2883.4</v>
          </cell>
          <cell r="M392">
            <v>130.30000000000001</v>
          </cell>
          <cell r="N392">
            <v>79.3</v>
          </cell>
          <cell r="O392">
            <v>375678</v>
          </cell>
          <cell r="P392">
            <v>375678</v>
          </cell>
          <cell r="Q392">
            <v>228600</v>
          </cell>
          <cell r="R392">
            <v>0</v>
          </cell>
          <cell r="S392" t="str">
            <v>E</v>
          </cell>
          <cell r="T392" t="str">
            <v>С</v>
          </cell>
          <cell r="U392" t="str">
            <v>Изолация на външна стена , Изолация на под, Изолация на покрив, Мерки по осветление, Подмяна на дограма</v>
          </cell>
          <cell r="V392">
            <v>147102</v>
          </cell>
          <cell r="W392">
            <v>104.3</v>
          </cell>
          <cell r="X392">
            <v>21656</v>
          </cell>
          <cell r="Y392">
            <v>319614</v>
          </cell>
          <cell r="Z392">
            <v>14.758599999999999</v>
          </cell>
          <cell r="AA392" t="str">
            <v>ОП РР „Енергийно обн. на бълг. домове"</v>
          </cell>
          <cell r="AB392">
            <v>39.15</v>
          </cell>
        </row>
        <row r="393">
          <cell r="A393">
            <v>176728322</v>
          </cell>
          <cell r="B393" t="str">
            <v>СДРУЖЕНИЕ НА СОБСТВЕНИЦИТЕ "БЛАГОЕВГРАД, ул. Д-Р ХРИСТО ТАТАРЧЕВ #10"</v>
          </cell>
          <cell r="C393" t="str">
            <v>МЖС-БЛАГОЕВГРАД</v>
          </cell>
          <cell r="D393" t="str">
            <v>обл.БЛАГОЕВГРАД</v>
          </cell>
          <cell r="E393" t="str">
            <v>общ.БЛАГОЕВГРАД</v>
          </cell>
          <cell r="F393" t="str">
            <v>гр.БЛАГОЕВГРАД</v>
          </cell>
          <cell r="G393" t="str">
            <v>"СУПЕРВАЙЗЕР" ЕООД</v>
          </cell>
          <cell r="H393" t="str">
            <v>119СЕС015</v>
          </cell>
          <cell r="I393">
            <v>42129</v>
          </cell>
          <cell r="J393" t="str">
            <v>1962</v>
          </cell>
          <cell r="K393">
            <v>862.36</v>
          </cell>
          <cell r="L393">
            <v>828</v>
          </cell>
          <cell r="M393">
            <v>153.6</v>
          </cell>
          <cell r="N393">
            <v>76.599999999999994</v>
          </cell>
          <cell r="O393">
            <v>127157</v>
          </cell>
          <cell r="P393">
            <v>127157</v>
          </cell>
          <cell r="Q393">
            <v>63450</v>
          </cell>
          <cell r="R393">
            <v>0</v>
          </cell>
          <cell r="S393" t="str">
            <v>G</v>
          </cell>
          <cell r="T393" t="str">
            <v>С</v>
          </cell>
          <cell r="U393" t="str">
            <v>ВЕИ, Изолация на външна стена , Изолация на покрив, Подмяна на дограма</v>
          </cell>
          <cell r="V393">
            <v>63700</v>
          </cell>
          <cell r="W393">
            <v>52.3</v>
          </cell>
          <cell r="X393">
            <v>8620</v>
          </cell>
          <cell r="Y393">
            <v>102727</v>
          </cell>
          <cell r="Z393">
            <v>11.917199999999999</v>
          </cell>
          <cell r="AA393" t="str">
            <v>ОП РР „Енергийно обн. на бълг. домове"</v>
          </cell>
          <cell r="AB393">
            <v>50.09</v>
          </cell>
        </row>
        <row r="394">
          <cell r="A394">
            <v>176704435</v>
          </cell>
          <cell r="B394" t="str">
            <v>СДРУЖЕНИЕ НА СОБСТВЕНИЦИТЕ "ГР. БЛАГОЕВГРАД, ЖК. "ОСВОБОЖДЕНИЕ", УЛ. "ШАР ПЛАНИНА" N 7</v>
          </cell>
          <cell r="C394" t="str">
            <v>ЖИЛ. СГР.-БЛАГОЕВГРАД, КВ. ОСВОБОЖДЕНИЕ</v>
          </cell>
          <cell r="D394" t="str">
            <v>обл.БЛАГОЕВГРАД</v>
          </cell>
          <cell r="E394" t="str">
            <v>общ.БЛАГОЕВГРАД</v>
          </cell>
          <cell r="F394" t="str">
            <v>гр.БЛАГОЕВГРАД</v>
          </cell>
          <cell r="G394" t="str">
            <v>"СУПЕРВАЙЗЕР" ЕООД</v>
          </cell>
          <cell r="H394" t="str">
            <v>119СЕС016</v>
          </cell>
          <cell r="I394">
            <v>42135</v>
          </cell>
          <cell r="J394" t="str">
            <v>1989</v>
          </cell>
          <cell r="K394">
            <v>2405.2399999999998</v>
          </cell>
          <cell r="L394">
            <v>2058.38</v>
          </cell>
          <cell r="M394">
            <v>176.4</v>
          </cell>
          <cell r="N394">
            <v>68.8</v>
          </cell>
          <cell r="O394">
            <v>362985</v>
          </cell>
          <cell r="P394">
            <v>362985</v>
          </cell>
          <cell r="Q394">
            <v>141500</v>
          </cell>
          <cell r="R394">
            <v>0</v>
          </cell>
          <cell r="S394" t="str">
            <v>G</v>
          </cell>
          <cell r="T394" t="str">
            <v>B</v>
          </cell>
          <cell r="U394" t="str">
            <v>Изолация на външна стена , Изолация на под, Изолация на покрив, Мерки по осветление, Подмяна на дограма</v>
          </cell>
          <cell r="V394">
            <v>221500</v>
          </cell>
          <cell r="W394">
            <v>97.4</v>
          </cell>
          <cell r="X394">
            <v>19647</v>
          </cell>
          <cell r="Y394">
            <v>172675</v>
          </cell>
          <cell r="Z394">
            <v>8.7888000000000002</v>
          </cell>
          <cell r="AA394" t="str">
            <v>ОП РР „Енергийно обн. на бълг. домове"</v>
          </cell>
          <cell r="AB394">
            <v>61.02</v>
          </cell>
        </row>
        <row r="395">
          <cell r="A395">
            <v>176806995</v>
          </cell>
          <cell r="B395" t="str">
            <v>Сдружение на собствениците "гр. Благоевград, ж.к. Еленово бл.153</v>
          </cell>
          <cell r="C395" t="str">
            <v>МЖС БЛ-ГРАД</v>
          </cell>
          <cell r="D395" t="str">
            <v>обл.БЛАГОЕВГРАД</v>
          </cell>
          <cell r="E395" t="str">
            <v>общ.БЛАГОЕВГРАД</v>
          </cell>
          <cell r="F395" t="str">
            <v>гр.БЛАГОЕВГРАД</v>
          </cell>
          <cell r="G395" t="str">
            <v>"СУПЕРВАЙЗЕР" ЕООД</v>
          </cell>
          <cell r="H395" t="str">
            <v>119СЕС017</v>
          </cell>
          <cell r="I395">
            <v>42138</v>
          </cell>
          <cell r="J395" t="str">
            <v>1988</v>
          </cell>
          <cell r="K395">
            <v>1084</v>
          </cell>
          <cell r="L395">
            <v>914.5</v>
          </cell>
          <cell r="M395">
            <v>145.69999999999999</v>
          </cell>
          <cell r="N395">
            <v>69.7</v>
          </cell>
          <cell r="O395">
            <v>133294</v>
          </cell>
          <cell r="P395">
            <v>133294</v>
          </cell>
          <cell r="Q395">
            <v>63800</v>
          </cell>
          <cell r="R395">
            <v>0</v>
          </cell>
          <cell r="S395" t="str">
            <v>F</v>
          </cell>
          <cell r="T395" t="str">
            <v>B</v>
          </cell>
          <cell r="U395" t="str">
            <v>Изолация на външна стена , Изолация на под, Изолация на покрив, Мерки по осветление, Подмяна на дограма</v>
          </cell>
          <cell r="V395">
            <v>66538</v>
          </cell>
          <cell r="W395">
            <v>41.3</v>
          </cell>
          <cell r="X395">
            <v>8725</v>
          </cell>
          <cell r="Y395">
            <v>75277</v>
          </cell>
          <cell r="Z395">
            <v>8.6277000000000008</v>
          </cell>
          <cell r="AA395" t="str">
            <v>ОП РР „Енергийно обн. на бълг. домове"</v>
          </cell>
          <cell r="AB395">
            <v>49.91</v>
          </cell>
        </row>
        <row r="396">
          <cell r="A396">
            <v>176808448</v>
          </cell>
          <cell r="B396" t="str">
            <v>Сдружение на собствениците "гр.Благоевград, ул. Илинден #10"</v>
          </cell>
          <cell r="C396" t="str">
            <v>МЖС - БЛ-ГРАД</v>
          </cell>
          <cell r="D396" t="str">
            <v>обл.БЛАГОЕВГРАД</v>
          </cell>
          <cell r="E396" t="str">
            <v>общ.БЛАГОЕВГРАД</v>
          </cell>
          <cell r="F396" t="str">
            <v>гр.БЛАГОЕВГРАД</v>
          </cell>
          <cell r="G396" t="str">
            <v>"СУПЕРВАЙЗЕР" ЕООД</v>
          </cell>
          <cell r="H396" t="str">
            <v>119СЕС018</v>
          </cell>
          <cell r="I396">
            <v>42135</v>
          </cell>
          <cell r="J396" t="str">
            <v>1988</v>
          </cell>
          <cell r="K396">
            <v>1788</v>
          </cell>
          <cell r="L396">
            <v>1613.5</v>
          </cell>
          <cell r="M396">
            <v>149.4</v>
          </cell>
          <cell r="N396">
            <v>81</v>
          </cell>
          <cell r="O396">
            <v>241099</v>
          </cell>
          <cell r="P396">
            <v>241099</v>
          </cell>
          <cell r="Q396">
            <v>130000</v>
          </cell>
          <cell r="R396">
            <v>0</v>
          </cell>
          <cell r="S396" t="str">
            <v>F</v>
          </cell>
          <cell r="T396" t="str">
            <v>С</v>
          </cell>
          <cell r="U396" t="str">
            <v>Изолация на външна стена , Изолация на под, Изолация на покрив, Мерки по осветление, Подмяна на дограма</v>
          </cell>
          <cell r="V396">
            <v>110314</v>
          </cell>
          <cell r="W396">
            <v>78.900000000000006</v>
          </cell>
          <cell r="X396">
            <v>15607</v>
          </cell>
          <cell r="Y396">
            <v>199614</v>
          </cell>
          <cell r="Z396">
            <v>12.79</v>
          </cell>
          <cell r="AA396" t="str">
            <v>ОП РР „Енергийно обн. на бълг. домове"</v>
          </cell>
          <cell r="AB396">
            <v>45.75</v>
          </cell>
        </row>
        <row r="397">
          <cell r="A397">
            <v>176809692</v>
          </cell>
          <cell r="B397" t="str">
            <v>СДРУЖЕНИЕ НА СОБСТВЕНИЦИТЕ "ГР.БЛАГОЕВГРАД, УЛ. АРСЕНИЙ КОСТЕНЦЕВ 29</v>
          </cell>
          <cell r="C397" t="str">
            <v>ЖИЛ. СГР.-БЛАГОЕВГРАД, УЛ. "АРС. КОСТЕНЦЕВ" 29</v>
          </cell>
          <cell r="D397" t="str">
            <v>обл.БЛАГОЕВГРАД</v>
          </cell>
          <cell r="E397" t="str">
            <v>общ.БЛАГОЕВГРАД</v>
          </cell>
          <cell r="F397" t="str">
            <v>гр.БЛАГОЕВГРАД</v>
          </cell>
          <cell r="G397" t="str">
            <v>"СУПЕРВАЙЗЕР" ЕООД</v>
          </cell>
          <cell r="H397" t="str">
            <v>119СЕС019</v>
          </cell>
          <cell r="I397">
            <v>42135</v>
          </cell>
          <cell r="J397" t="str">
            <v>1973</v>
          </cell>
          <cell r="K397">
            <v>5013.1000000000004</v>
          </cell>
          <cell r="L397">
            <v>3911.4</v>
          </cell>
          <cell r="M397">
            <v>148</v>
          </cell>
          <cell r="N397">
            <v>61.8</v>
          </cell>
          <cell r="O397">
            <v>641358</v>
          </cell>
          <cell r="P397">
            <v>641358</v>
          </cell>
          <cell r="Q397">
            <v>267600</v>
          </cell>
          <cell r="R397">
            <v>0</v>
          </cell>
          <cell r="S397" t="str">
            <v>G</v>
          </cell>
          <cell r="T397" t="str">
            <v>B</v>
          </cell>
          <cell r="U397" t="str">
            <v>Изолация на външна стена , Изолация на под, Изолация на покрив, Мерки по осветление, Подмяна на дограма</v>
          </cell>
          <cell r="V397">
            <v>373731</v>
          </cell>
          <cell r="W397">
            <v>306.2</v>
          </cell>
          <cell r="X397">
            <v>47819</v>
          </cell>
          <cell r="Y397">
            <v>583879</v>
          </cell>
          <cell r="Z397">
            <v>12.210100000000001</v>
          </cell>
          <cell r="AA397" t="str">
            <v>ОП РР „Енергийно обн. на бълг. домове"</v>
          </cell>
          <cell r="AB397">
            <v>58.27</v>
          </cell>
        </row>
        <row r="398">
          <cell r="A398">
            <v>176808053</v>
          </cell>
          <cell r="B398" t="str">
            <v>Сдружение на собствениците "гр. Благоевград, ж.к. Еленово бл.179</v>
          </cell>
          <cell r="C398" t="str">
            <v>МЖС  БЛАГОЕВГРАД</v>
          </cell>
          <cell r="D398" t="str">
            <v>обл.БЛАГОЕВГРАД</v>
          </cell>
          <cell r="E398" t="str">
            <v>общ.БЛАГОЕВГРАД</v>
          </cell>
          <cell r="F398" t="str">
            <v>гр.БЛАГОЕВГРАД</v>
          </cell>
          <cell r="G398" t="str">
            <v>"СУПЕРВАЙЗЕР" ЕООД</v>
          </cell>
          <cell r="H398" t="str">
            <v>119СЕС020</v>
          </cell>
          <cell r="I398">
            <v>42138</v>
          </cell>
          <cell r="J398" t="str">
            <v>1988</v>
          </cell>
          <cell r="K398">
            <v>857.32</v>
          </cell>
          <cell r="L398">
            <v>839</v>
          </cell>
          <cell r="M398">
            <v>158.30000000000001</v>
          </cell>
          <cell r="N398">
            <v>85</v>
          </cell>
          <cell r="O398">
            <v>132853</v>
          </cell>
          <cell r="P398">
            <v>132853</v>
          </cell>
          <cell r="Q398">
            <v>71380</v>
          </cell>
          <cell r="R398">
            <v>0</v>
          </cell>
          <cell r="S398" t="str">
            <v>F</v>
          </cell>
          <cell r="T398" t="str">
            <v>С</v>
          </cell>
          <cell r="U398" t="str">
            <v>Изолация на външна стена , Изолация на под, Изолация на покрив, Мерки по осветление, Подмяна на дограма</v>
          </cell>
          <cell r="V398">
            <v>61400</v>
          </cell>
          <cell r="W398">
            <v>38.5</v>
          </cell>
          <cell r="X398">
            <v>7811</v>
          </cell>
          <cell r="Y398">
            <v>101115</v>
          </cell>
          <cell r="Z398">
            <v>12.9452</v>
          </cell>
          <cell r="AA398" t="str">
            <v>ОП РР „Енергийно обн. на бълг. домове"</v>
          </cell>
          <cell r="AB398">
            <v>46.21</v>
          </cell>
        </row>
        <row r="399">
          <cell r="A399">
            <v>176807353</v>
          </cell>
          <cell r="B399" t="str">
            <v>СДРУЖЕНИЕ НА СОБСТВЕНИЦИТЕ "гр. Благоевград, ж.к. Еленово бл.58</v>
          </cell>
          <cell r="C399" t="str">
            <v>МЖС - БЛАГОЕВГРАД</v>
          </cell>
          <cell r="D399" t="str">
            <v>обл.БЛАГОЕВГРАД</v>
          </cell>
          <cell r="E399" t="str">
            <v>общ.БЛАГОЕВГРАД</v>
          </cell>
          <cell r="F399" t="str">
            <v>гр.БЛАГОЕВГРАД</v>
          </cell>
          <cell r="G399" t="str">
            <v>"СУПЕРВАЙЗЕР" ЕООД</v>
          </cell>
          <cell r="H399" t="str">
            <v>119СЕС021</v>
          </cell>
          <cell r="I399">
            <v>42144</v>
          </cell>
          <cell r="J399" t="str">
            <v>1984</v>
          </cell>
          <cell r="K399">
            <v>1313.6</v>
          </cell>
          <cell r="L399">
            <v>1220</v>
          </cell>
          <cell r="M399">
            <v>174</v>
          </cell>
          <cell r="N399">
            <v>80.2</v>
          </cell>
          <cell r="O399">
            <v>212399</v>
          </cell>
          <cell r="P399">
            <v>212398</v>
          </cell>
          <cell r="Q399">
            <v>97900</v>
          </cell>
          <cell r="R399">
            <v>0</v>
          </cell>
          <cell r="S399" t="str">
            <v>F</v>
          </cell>
          <cell r="T399" t="str">
            <v>С</v>
          </cell>
          <cell r="U399" t="str">
            <v>Изолация на външна стена , Изолация на покрив, Мерки по осветление, Подмяна на дограма</v>
          </cell>
          <cell r="V399">
            <v>114530</v>
          </cell>
          <cell r="W399">
            <v>58.5</v>
          </cell>
          <cell r="X399">
            <v>14513</v>
          </cell>
          <cell r="Y399">
            <v>195949</v>
          </cell>
          <cell r="Z399">
            <v>13.5016</v>
          </cell>
          <cell r="AA399" t="str">
            <v>ОП РР „Енергийно обн. на бълг. домове"</v>
          </cell>
          <cell r="AB399">
            <v>53.92</v>
          </cell>
        </row>
        <row r="400">
          <cell r="A400">
            <v>176537897</v>
          </cell>
          <cell r="B400" t="str">
            <v>СДРУЖЕНИЕ НА СОБСТВЕНИЦИТЕ "СЪГЛАСИЕ - 3"</v>
          </cell>
          <cell r="C400" t="str">
            <v>ЖИЛ. СГР.-БЛАГОЕВГРАД, "СЪГЛАСИЕ-3"</v>
          </cell>
          <cell r="D400" t="str">
            <v>обл.БЛАГОЕВГРАД</v>
          </cell>
          <cell r="E400" t="str">
            <v>общ.БЛАГОЕВГРАД</v>
          </cell>
          <cell r="F400" t="str">
            <v>гр.БЛАГОЕВГРАД</v>
          </cell>
          <cell r="G400" t="str">
            <v>"СУПЕРВАЙЗЕР" ЕООД</v>
          </cell>
          <cell r="H400" t="str">
            <v>119СЕС022</v>
          </cell>
          <cell r="I400">
            <v>42145</v>
          </cell>
          <cell r="J400" t="str">
            <v>1967</v>
          </cell>
          <cell r="K400">
            <v>1678.6</v>
          </cell>
          <cell r="L400">
            <v>1223.52</v>
          </cell>
          <cell r="M400">
            <v>150.6</v>
          </cell>
          <cell r="N400">
            <v>84.9</v>
          </cell>
          <cell r="O400">
            <v>183091</v>
          </cell>
          <cell r="P400">
            <v>183091</v>
          </cell>
          <cell r="Q400">
            <v>103900</v>
          </cell>
          <cell r="R400">
            <v>0</v>
          </cell>
          <cell r="S400" t="str">
            <v>F</v>
          </cell>
          <cell r="T400" t="str">
            <v>С</v>
          </cell>
          <cell r="U400" t="str">
            <v>Изолация на външна стена , Изолация на под, Изолация на покрив, Мерки по осветление, Подмяна на дограма</v>
          </cell>
          <cell r="V400">
            <v>80420</v>
          </cell>
          <cell r="W400">
            <v>46.6</v>
          </cell>
          <cell r="X400">
            <v>10645</v>
          </cell>
          <cell r="Y400">
            <v>156677</v>
          </cell>
          <cell r="Z400">
            <v>14.718299999999999</v>
          </cell>
          <cell r="AA400" t="str">
            <v>ОП РР „Енергийно обн. на бълг. домове"</v>
          </cell>
          <cell r="AB400">
            <v>43.92</v>
          </cell>
        </row>
        <row r="401">
          <cell r="A401">
            <v>176807912</v>
          </cell>
          <cell r="B401" t="str">
            <v>Сдружение на собствениците гр. Благоевград, ж.к. Еленово бл.131</v>
          </cell>
          <cell r="C401" t="str">
            <v>МЖС БЛ.131, БЛАГОЕВГРАД</v>
          </cell>
          <cell r="D401" t="str">
            <v>обл.БЛАГОЕВГРАД</v>
          </cell>
          <cell r="E401" t="str">
            <v>общ.БЛАГОЕВГРАД</v>
          </cell>
          <cell r="F401" t="str">
            <v>гр.БЛАГОЕВГРАД</v>
          </cell>
          <cell r="G401" t="str">
            <v>"СУПЕРВАЙЗЕР" ЕООД</v>
          </cell>
          <cell r="H401" t="str">
            <v>119СЕС023</v>
          </cell>
          <cell r="I401">
            <v>42149</v>
          </cell>
          <cell r="J401" t="str">
            <v>1986</v>
          </cell>
          <cell r="K401">
            <v>1091</v>
          </cell>
          <cell r="L401">
            <v>1165.4000000000001</v>
          </cell>
          <cell r="M401">
            <v>141.6</v>
          </cell>
          <cell r="N401">
            <v>79</v>
          </cell>
          <cell r="O401">
            <v>165018</v>
          </cell>
          <cell r="P401">
            <v>165017</v>
          </cell>
          <cell r="Q401">
            <v>92000</v>
          </cell>
          <cell r="R401">
            <v>0</v>
          </cell>
          <cell r="S401" t="str">
            <v>E</v>
          </cell>
          <cell r="T401" t="str">
            <v>С</v>
          </cell>
          <cell r="U401" t="str">
            <v>Изолация на външна стена , Изолация на покрив, Мерки по осветление, Подмяна на дограма</v>
          </cell>
          <cell r="V401">
            <v>72911</v>
          </cell>
          <cell r="W401">
            <v>37.200000000000003</v>
          </cell>
          <cell r="X401">
            <v>8784</v>
          </cell>
          <cell r="Y401">
            <v>116896</v>
          </cell>
          <cell r="Z401">
            <v>13.3078</v>
          </cell>
          <cell r="AA401" t="str">
            <v>ОП РР „Енергийно обн. на бълг. домове"</v>
          </cell>
          <cell r="AB401">
            <v>44.18</v>
          </cell>
        </row>
        <row r="402">
          <cell r="A402">
            <v>176810982</v>
          </cell>
          <cell r="B402" t="str">
            <v>Сдружение на собствениците "гр.Благоевград,ул.Мара Бунева #9</v>
          </cell>
          <cell r="C402" t="str">
            <v>МЖС - БЛ-ГРАД</v>
          </cell>
          <cell r="D402" t="str">
            <v>обл.БЛАГОЕВГРАД</v>
          </cell>
          <cell r="E402" t="str">
            <v>общ.БЛАГОЕВГРАД</v>
          </cell>
          <cell r="F402" t="str">
            <v>гр.БЛАГОЕВГРАД</v>
          </cell>
          <cell r="G402" t="str">
            <v>"СУПЕРВАЙЗЕР" ЕООД</v>
          </cell>
          <cell r="H402" t="str">
            <v>119СЕС024</v>
          </cell>
          <cell r="I402">
            <v>42129</v>
          </cell>
          <cell r="J402" t="str">
            <v>1973</v>
          </cell>
          <cell r="K402">
            <v>1337.98</v>
          </cell>
          <cell r="L402">
            <v>971.72</v>
          </cell>
          <cell r="M402">
            <v>163</v>
          </cell>
          <cell r="N402">
            <v>89.3</v>
          </cell>
          <cell r="O402">
            <v>158433</v>
          </cell>
          <cell r="P402">
            <v>158433</v>
          </cell>
          <cell r="Q402">
            <v>86800</v>
          </cell>
          <cell r="R402">
            <v>0</v>
          </cell>
          <cell r="S402" t="str">
            <v>F</v>
          </cell>
          <cell r="T402" t="str">
            <v>С</v>
          </cell>
          <cell r="U402" t="str">
            <v>Изолация на външна стена , Изолация на под, Изолация на покрив, Мерки по осветление, Подмяна на дограма</v>
          </cell>
          <cell r="V402">
            <v>71590</v>
          </cell>
          <cell r="W402">
            <v>39.409999999999997</v>
          </cell>
          <cell r="X402">
            <v>10396</v>
          </cell>
          <cell r="Y402">
            <v>149286</v>
          </cell>
          <cell r="Z402">
            <v>14.3599</v>
          </cell>
          <cell r="AA402" t="str">
            <v>ОП РР „Енергийно обн. на бълг. домове"</v>
          </cell>
          <cell r="AB402">
            <v>45.18</v>
          </cell>
        </row>
        <row r="403">
          <cell r="A403">
            <v>176644671</v>
          </cell>
          <cell r="B403" t="str">
            <v>Сдружение на собствениците"Град Гоце Делчев, ул. Щип #4,бл.1, вх.А"</v>
          </cell>
          <cell r="C403" t="str">
            <v>МЖС - Г. ДЕЛЧЕВ</v>
          </cell>
          <cell r="D403" t="str">
            <v>обл.БЛАГОЕВГРАД</v>
          </cell>
          <cell r="E403" t="str">
            <v>общ.ГОЦЕ ДЕЛЧЕВ</v>
          </cell>
          <cell r="F403" t="str">
            <v>гр.ГОЦЕ ДЕЛЧЕВ</v>
          </cell>
          <cell r="G403" t="str">
            <v>"СУПЕРВАЙЗЕР" ЕООД</v>
          </cell>
          <cell r="H403" t="str">
            <v>119СЕС025</v>
          </cell>
          <cell r="I403">
            <v>42152</v>
          </cell>
          <cell r="J403" t="str">
            <v>1977</v>
          </cell>
          <cell r="K403">
            <v>983.55</v>
          </cell>
          <cell r="L403">
            <v>756</v>
          </cell>
          <cell r="M403">
            <v>283</v>
          </cell>
          <cell r="N403">
            <v>112</v>
          </cell>
          <cell r="O403">
            <v>214032</v>
          </cell>
          <cell r="P403">
            <v>214032</v>
          </cell>
          <cell r="Q403">
            <v>84700</v>
          </cell>
          <cell r="R403">
            <v>0</v>
          </cell>
          <cell r="S403" t="str">
            <v>G</v>
          </cell>
          <cell r="T403" t="str">
            <v>С</v>
          </cell>
          <cell r="U403" t="str">
            <v>ВЕИ, Изолация на външна стена , Изолация на покрив, Мерки по осветление, Подмяна на дограма</v>
          </cell>
          <cell r="V403">
            <v>129320.5</v>
          </cell>
          <cell r="W403">
            <v>43</v>
          </cell>
          <cell r="X403">
            <v>15625</v>
          </cell>
          <cell r="Y403">
            <v>153535</v>
          </cell>
          <cell r="Z403">
            <v>9.8262</v>
          </cell>
          <cell r="AA403" t="str">
            <v>ОП РР „Енергийно обн. на бълг. домове"</v>
          </cell>
          <cell r="AB403">
            <v>60.42</v>
          </cell>
        </row>
        <row r="404">
          <cell r="A404">
            <v>176811273</v>
          </cell>
          <cell r="B404" t="str">
            <v>СДРУЖЕНИЕ НА СОБСТВЕНИЦИТЕ "МОДЕРЕН ДОМ ПЕРНИК</v>
          </cell>
          <cell r="C404" t="str">
            <v>МЖС  ПЕРНИК</v>
          </cell>
          <cell r="D404" t="str">
            <v>обл.ПЕРНИК</v>
          </cell>
          <cell r="E404" t="str">
            <v>общ.ПЕРНИК</v>
          </cell>
          <cell r="F404" t="str">
            <v>гр.ПЕРНИК</v>
          </cell>
          <cell r="G404" t="str">
            <v>"СУПЕРВАЙЗЕР" ЕООД</v>
          </cell>
          <cell r="H404" t="str">
            <v>119СЕС026</v>
          </cell>
          <cell r="I404">
            <v>42148</v>
          </cell>
          <cell r="J404" t="str">
            <v>1959</v>
          </cell>
          <cell r="K404">
            <v>2362.38</v>
          </cell>
          <cell r="L404">
            <v>1787.6</v>
          </cell>
          <cell r="M404">
            <v>253.2</v>
          </cell>
          <cell r="N404">
            <v>127.6</v>
          </cell>
          <cell r="O404">
            <v>452766</v>
          </cell>
          <cell r="P404">
            <v>452766</v>
          </cell>
          <cell r="Q404">
            <v>228200</v>
          </cell>
          <cell r="R404">
            <v>333643</v>
          </cell>
          <cell r="S404" t="str">
            <v>G</v>
          </cell>
          <cell r="T404" t="str">
            <v>С</v>
          </cell>
          <cell r="U404" t="str">
            <v>Изолация на външна стена , Изолация на под, Изолация на покрив, Мерки по осветление, Подмяна на дограма</v>
          </cell>
          <cell r="V404">
            <v>221439</v>
          </cell>
          <cell r="W404">
            <v>96.7</v>
          </cell>
          <cell r="X404">
            <v>26245</v>
          </cell>
          <cell r="Y404">
            <v>261355</v>
          </cell>
          <cell r="Z404">
            <v>9.9581999999999997</v>
          </cell>
          <cell r="AA404" t="str">
            <v>ОП РР „Енергийно обн. на бълг. домове"</v>
          </cell>
          <cell r="AB404">
            <v>48.9</v>
          </cell>
        </row>
        <row r="405">
          <cell r="A405">
            <v>176811259</v>
          </cell>
          <cell r="B405" t="str">
            <v>СДРУЖЕНИЕ НА СОБСТВЕНИЦИТЕ "КРАКРА - 65 АБ"</v>
          </cell>
          <cell r="C405" t="str">
            <v>ЖИЛ. СГРАДА-ПЕРНИК, УЛ. "КРАКРА" 65</v>
          </cell>
          <cell r="D405" t="str">
            <v>обл.ПЕРНИК</v>
          </cell>
          <cell r="E405" t="str">
            <v>общ.ПЕРНИК</v>
          </cell>
          <cell r="F405" t="str">
            <v>гр.ПЕРНИК</v>
          </cell>
          <cell r="G405" t="str">
            <v>"СУПЕРВАЙЗЕР" ЕООД</v>
          </cell>
          <cell r="H405" t="str">
            <v>119СЕС027</v>
          </cell>
          <cell r="I405">
            <v>42158</v>
          </cell>
          <cell r="J405" t="str">
            <v>1959</v>
          </cell>
          <cell r="K405">
            <v>3124.48</v>
          </cell>
          <cell r="L405">
            <v>2578</v>
          </cell>
          <cell r="M405">
            <v>168.1</v>
          </cell>
          <cell r="N405">
            <v>99.2</v>
          </cell>
          <cell r="O405">
            <v>433265</v>
          </cell>
          <cell r="P405">
            <v>433265</v>
          </cell>
          <cell r="Q405">
            <v>255700</v>
          </cell>
          <cell r="R405">
            <v>343167</v>
          </cell>
          <cell r="S405" t="str">
            <v>D</v>
          </cell>
          <cell r="T405" t="str">
            <v>B</v>
          </cell>
          <cell r="U405" t="str">
            <v>Изолация на външна стена , Изолация на покрив, Мерки по осветление, Подмяна на дограма</v>
          </cell>
          <cell r="V405">
            <v>177597</v>
          </cell>
          <cell r="W405">
            <v>70.5</v>
          </cell>
          <cell r="X405">
            <v>17939</v>
          </cell>
          <cell r="Y405">
            <v>244014</v>
          </cell>
          <cell r="Z405">
            <v>13.602399999999999</v>
          </cell>
          <cell r="AA405" t="str">
            <v>ОП РР „Енергийно обн. на бълг. домове"</v>
          </cell>
          <cell r="AB405">
            <v>40.99</v>
          </cell>
        </row>
        <row r="406">
          <cell r="A406">
            <v>176811202</v>
          </cell>
          <cell r="B406" t="str">
            <v>СДРУЖЕНИЕ НА СОБСТВЕНИЦИТЕ " КРАКРА - 34 МК"</v>
          </cell>
          <cell r="C406" t="str">
            <v>МЖС - ПЕРНИК</v>
          </cell>
          <cell r="D406" t="str">
            <v>обл.ПЕРНИК</v>
          </cell>
          <cell r="E406" t="str">
            <v>общ.ПЕРНИК</v>
          </cell>
          <cell r="F406" t="str">
            <v>гр.ПЕРНИК</v>
          </cell>
          <cell r="G406" t="str">
            <v>"СУПЕРВАЙЗЕР" ЕООД</v>
          </cell>
          <cell r="H406" t="str">
            <v>119СЕС028</v>
          </cell>
          <cell r="I406">
            <v>42161</v>
          </cell>
          <cell r="J406" t="str">
            <v>1956</v>
          </cell>
          <cell r="K406">
            <v>761.17</v>
          </cell>
          <cell r="L406">
            <v>559</v>
          </cell>
          <cell r="M406">
            <v>283.7</v>
          </cell>
          <cell r="N406">
            <v>127.7</v>
          </cell>
          <cell r="O406">
            <v>124631</v>
          </cell>
          <cell r="P406">
            <v>158594</v>
          </cell>
          <cell r="Q406">
            <v>71400</v>
          </cell>
          <cell r="R406">
            <v>106597</v>
          </cell>
          <cell r="S406" t="str">
            <v>F</v>
          </cell>
          <cell r="T406" t="str">
            <v>С</v>
          </cell>
          <cell r="U406" t="str">
            <v>Изолация на външна стена , Изолация на под, Изолация на покрив, Мерки по осветление, Подмяна на дограма</v>
          </cell>
          <cell r="V406">
            <v>87290</v>
          </cell>
          <cell r="W406">
            <v>25.3</v>
          </cell>
          <cell r="X406">
            <v>7978</v>
          </cell>
          <cell r="Y406">
            <v>70289</v>
          </cell>
          <cell r="Z406">
            <v>8.8102999999999998</v>
          </cell>
          <cell r="AA406" t="str">
            <v>ОП РР „Енергийно обн. на бълг. домове"</v>
          </cell>
          <cell r="AB406">
            <v>55.03</v>
          </cell>
        </row>
        <row r="407">
          <cell r="A407">
            <v>176811166</v>
          </cell>
          <cell r="B407" t="str">
            <v>Сдружение на собствениците "гр.ПЕТРИЧ, жк Цар Самуил бл.18"</v>
          </cell>
          <cell r="C407" t="str">
            <v>МЖС - ПЕТРИЧ</v>
          </cell>
          <cell r="D407" t="str">
            <v>обл.БЛАГОЕВГРАД</v>
          </cell>
          <cell r="E407" t="str">
            <v>общ.ПЕТРИЧ</v>
          </cell>
          <cell r="F407" t="str">
            <v>гр.ПЕТРИЧ</v>
          </cell>
          <cell r="G407" t="str">
            <v>"СУПЕРВАЙЗЕР" ЕООД</v>
          </cell>
          <cell r="H407" t="str">
            <v>119СЕС029</v>
          </cell>
          <cell r="I407">
            <v>42165</v>
          </cell>
          <cell r="J407" t="str">
            <v>1985</v>
          </cell>
          <cell r="K407">
            <v>1272.9000000000001</v>
          </cell>
          <cell r="L407">
            <v>1257.4000000000001</v>
          </cell>
          <cell r="M407">
            <v>158.80000000000001</v>
          </cell>
          <cell r="N407">
            <v>80.900000000000006</v>
          </cell>
          <cell r="O407">
            <v>199666</v>
          </cell>
          <cell r="P407">
            <v>199666</v>
          </cell>
          <cell r="Q407">
            <v>101700</v>
          </cell>
          <cell r="R407">
            <v>42983.360000000001</v>
          </cell>
          <cell r="S407" t="str">
            <v>F</v>
          </cell>
          <cell r="T407" t="str">
            <v>С</v>
          </cell>
          <cell r="U407" t="str">
            <v>Изолация на външна стена , Изолация на под, Изолация на покрив, Мерки по осветление, Подмяна на дограма</v>
          </cell>
          <cell r="V407">
            <v>97940</v>
          </cell>
          <cell r="W407">
            <v>56.7</v>
          </cell>
          <cell r="X407">
            <v>13224</v>
          </cell>
          <cell r="Y407">
            <v>171661</v>
          </cell>
          <cell r="Z407">
            <v>12.981</v>
          </cell>
          <cell r="AA407" t="str">
            <v>ОП РР „Енергийно обн. на бълг. домове"</v>
          </cell>
          <cell r="AB407">
            <v>49.05</v>
          </cell>
        </row>
        <row r="408">
          <cell r="A408">
            <v>176811280</v>
          </cell>
          <cell r="B408" t="str">
            <v>Сдружение на собствениците "гр. Гоце Делчев, ул. Бяло море #11"</v>
          </cell>
          <cell r="C408" t="str">
            <v>ЖИЛ. СГР.-ГОЦЕ ДЕЛЧЕВ, УЛ. "БЯЛО МОРЕ" 11</v>
          </cell>
          <cell r="D408" t="str">
            <v>обл.БЛАГОЕВГРАД</v>
          </cell>
          <cell r="E408" t="str">
            <v>общ.ГОЦЕ ДЕЛЧЕВ</v>
          </cell>
          <cell r="F408" t="str">
            <v>гр.ГОЦЕ ДЕЛЧЕВ</v>
          </cell>
          <cell r="G408" t="str">
            <v>"СУПЕРВАЙЗЕР" ЕООД</v>
          </cell>
          <cell r="H408" t="str">
            <v>119СЕС030</v>
          </cell>
          <cell r="I408">
            <v>42165</v>
          </cell>
          <cell r="J408" t="str">
            <v>1965</v>
          </cell>
          <cell r="K408">
            <v>863.1</v>
          </cell>
          <cell r="L408">
            <v>828.36</v>
          </cell>
          <cell r="M408">
            <v>159.19999999999999</v>
          </cell>
          <cell r="N408">
            <v>72.5</v>
          </cell>
          <cell r="O408">
            <v>131783</v>
          </cell>
          <cell r="P408">
            <v>131782</v>
          </cell>
          <cell r="Q408">
            <v>60000</v>
          </cell>
          <cell r="R408">
            <v>0</v>
          </cell>
          <cell r="S408" t="str">
            <v>F</v>
          </cell>
          <cell r="T408" t="str">
            <v>С</v>
          </cell>
          <cell r="U408" t="str">
            <v>Изолация на външна стена , Изолация на под, Изолация на покрив, Мерки по осветление, Подмяна на дограма</v>
          </cell>
          <cell r="V408">
            <v>71750</v>
          </cell>
          <cell r="W408">
            <v>47.8</v>
          </cell>
          <cell r="X408">
            <v>10946</v>
          </cell>
          <cell r="Y408">
            <v>129225</v>
          </cell>
          <cell r="Z408">
            <v>11.8056</v>
          </cell>
          <cell r="AA408" t="str">
            <v>ОП РР „Енергийно обн. на бълг. домове"</v>
          </cell>
          <cell r="AB408">
            <v>54.44</v>
          </cell>
        </row>
        <row r="409">
          <cell r="A409">
            <v>176809920</v>
          </cell>
          <cell r="B409" t="str">
            <v>СДРУЖЕНИЕ НА СОБСТВЕНИЦИТЕ, ГРАД ГОЦЕ ДЕЛЧЕВ, УЛИЦА ОДРИН 1</v>
          </cell>
          <cell r="C409" t="str">
            <v>ЖИЛ. СГР.-ГОЦЕ ДЕЛЧЕВ, УЛ. "ОДРИН" 1</v>
          </cell>
          <cell r="D409" t="str">
            <v>обл.БЛАГОЕВГРАД</v>
          </cell>
          <cell r="E409" t="str">
            <v>общ.ГОЦЕ ДЕЛЧЕВ</v>
          </cell>
          <cell r="F409" t="str">
            <v>гр.ГОЦЕ ДЕЛЧЕВ</v>
          </cell>
          <cell r="G409" t="str">
            <v>"СУПЕРВАЙЗЕР" ЕООД</v>
          </cell>
          <cell r="H409" t="str">
            <v>119СЕС031</v>
          </cell>
          <cell r="I409">
            <v>42165</v>
          </cell>
          <cell r="J409" t="str">
            <v>1990</v>
          </cell>
          <cell r="K409">
            <v>771.65</v>
          </cell>
          <cell r="L409">
            <v>647.6</v>
          </cell>
          <cell r="M409">
            <v>234.7</v>
          </cell>
          <cell r="N409">
            <v>84.2</v>
          </cell>
          <cell r="O409">
            <v>152104</v>
          </cell>
          <cell r="P409">
            <v>152104</v>
          </cell>
          <cell r="Q409">
            <v>54600</v>
          </cell>
          <cell r="R409">
            <v>0</v>
          </cell>
          <cell r="S409" t="str">
            <v>G</v>
          </cell>
          <cell r="T409" t="str">
            <v>С</v>
          </cell>
          <cell r="U409" t="str">
            <v>Изолация на външна стена , Изолация на под, Изолация на покрив, Подмяна на дограма</v>
          </cell>
          <cell r="V409">
            <v>97530</v>
          </cell>
          <cell r="W409">
            <v>34.5</v>
          </cell>
          <cell r="X409">
            <v>11385</v>
          </cell>
          <cell r="Y409">
            <v>120470</v>
          </cell>
          <cell r="Z409">
            <v>10.5814</v>
          </cell>
          <cell r="AA409" t="str">
            <v>ОП РР „Енергийно обн. на бълг. домове"</v>
          </cell>
          <cell r="AB409">
            <v>64.12</v>
          </cell>
        </row>
        <row r="410">
          <cell r="A410">
            <v>176809888</v>
          </cell>
          <cell r="B410" t="str">
            <v>СДРУЖЕНИЕ НА СОБСТВЕНИЦИТЕ, ГР. ГОЦЕ ДЕЛЧЕВ, УЛ. ГОЦЕ ДЕЛЧЕВ N 32</v>
          </cell>
          <cell r="C410" t="str">
            <v>ЖИЛ. СГР.-ГОЦЕ ДЕЛЧЕВ, УЛ. "Г. ДЕЛЧЕВ" 32</v>
          </cell>
          <cell r="D410" t="str">
            <v>обл.БЛАГОЕВГРАД</v>
          </cell>
          <cell r="E410" t="str">
            <v>общ.ГОЦЕ ДЕЛЧЕВ</v>
          </cell>
          <cell r="F410" t="str">
            <v>гр.ГОЦЕ ДЕЛЧЕВ</v>
          </cell>
          <cell r="G410" t="str">
            <v>"СУПЕРВАЙЗЕР" ЕООД</v>
          </cell>
          <cell r="H410" t="str">
            <v>119СЕС032</v>
          </cell>
          <cell r="I410">
            <v>42165</v>
          </cell>
          <cell r="J410" t="str">
            <v>1966</v>
          </cell>
          <cell r="K410">
            <v>1533.55</v>
          </cell>
          <cell r="L410">
            <v>1197.3900000000001</v>
          </cell>
          <cell r="M410">
            <v>183.2</v>
          </cell>
          <cell r="N410">
            <v>87.7</v>
          </cell>
          <cell r="O410">
            <v>219348</v>
          </cell>
          <cell r="P410">
            <v>219347</v>
          </cell>
          <cell r="Q410">
            <v>105000</v>
          </cell>
          <cell r="R410">
            <v>0</v>
          </cell>
          <cell r="S410" t="str">
            <v>G</v>
          </cell>
          <cell r="T410" t="str">
            <v>С</v>
          </cell>
          <cell r="U410" t="str">
            <v>Изолация на външна стена , Изолация на под, Изолация на покрив, Мерки по осветление, Подмяна на дограма</v>
          </cell>
          <cell r="V410">
            <v>114280</v>
          </cell>
          <cell r="W410">
            <v>66</v>
          </cell>
          <cell r="X410">
            <v>14194</v>
          </cell>
          <cell r="Y410">
            <v>173662</v>
          </cell>
          <cell r="Z410">
            <v>12.2348</v>
          </cell>
          <cell r="AA410" t="str">
            <v>ОП РР „Енергийно обн. на бълг. домове"</v>
          </cell>
          <cell r="AB410">
            <v>52.1</v>
          </cell>
        </row>
        <row r="411">
          <cell r="A411">
            <v>176811405</v>
          </cell>
          <cell r="B411" t="str">
            <v>Сдружение на собствениците "БУЛАИР,гр. Гоце Делчев,ул. Булаир #3</v>
          </cell>
          <cell r="C411" t="str">
            <v>МЖС - ГОЦЕ ДЕЛЧЕВ</v>
          </cell>
          <cell r="D411" t="str">
            <v>обл.БЛАГОЕВГРАД</v>
          </cell>
          <cell r="E411" t="str">
            <v>общ.ГОЦЕ ДЕЛЧЕВ</v>
          </cell>
          <cell r="F411" t="str">
            <v>гр.ГОЦЕ ДЕЛЧЕВ</v>
          </cell>
          <cell r="G411" t="str">
            <v>"СУПЕРВАЙЗЕР" ЕООД</v>
          </cell>
          <cell r="H411" t="str">
            <v>119СЕС033</v>
          </cell>
          <cell r="I411">
            <v>42165</v>
          </cell>
          <cell r="J411" t="str">
            <v>1992</v>
          </cell>
          <cell r="K411">
            <v>900</v>
          </cell>
          <cell r="L411">
            <v>820.5</v>
          </cell>
          <cell r="M411">
            <v>146.6</v>
          </cell>
          <cell r="N411">
            <v>78</v>
          </cell>
          <cell r="O411">
            <v>120071</v>
          </cell>
          <cell r="P411">
            <v>120071</v>
          </cell>
          <cell r="Q411">
            <v>64000</v>
          </cell>
          <cell r="R411">
            <v>0</v>
          </cell>
          <cell r="S411" t="str">
            <v>E</v>
          </cell>
          <cell r="T411" t="str">
            <v>С</v>
          </cell>
          <cell r="U411" t="str">
            <v>Изолация на външна стена , Изолация на под, Изолация на покрив, Мерки по осветление, Подмяна на дограма</v>
          </cell>
          <cell r="V411">
            <v>56020</v>
          </cell>
          <cell r="W411">
            <v>24.3</v>
          </cell>
          <cell r="X411">
            <v>8615</v>
          </cell>
          <cell r="Y411">
            <v>96714</v>
          </cell>
          <cell r="Z411">
            <v>11.2262</v>
          </cell>
          <cell r="AA411" t="str">
            <v>ОП РР „Енергийно обн. на бълг. домове"</v>
          </cell>
          <cell r="AB411">
            <v>46.65</v>
          </cell>
        </row>
        <row r="412">
          <cell r="A412">
            <v>176180210</v>
          </cell>
          <cell r="B412" t="str">
            <v>СДРУЖЕНИЕ НА СОБСТВЕНИЦИТЕ, КЮСТЕНДИЛ, Ж.К. ДИМИТЪР КАЛЯШКИ</v>
          </cell>
          <cell r="C412" t="str">
            <v>МЖС - КЮСТЕНДИЛ</v>
          </cell>
          <cell r="D412" t="str">
            <v>обл.КЮСТЕНДИЛ</v>
          </cell>
          <cell r="E412" t="str">
            <v>общ.КЮСТЕНДИЛ</v>
          </cell>
          <cell r="F412" t="str">
            <v>гр.КЮСТЕНДИЛ</v>
          </cell>
          <cell r="G412" t="str">
            <v>"СУПЕРВАЙЗЕР" ЕООД</v>
          </cell>
          <cell r="H412" t="str">
            <v>119СЕС034</v>
          </cell>
          <cell r="I412">
            <v>42165</v>
          </cell>
          <cell r="J412" t="str">
            <v>1962</v>
          </cell>
          <cell r="K412">
            <v>703.2</v>
          </cell>
          <cell r="L412">
            <v>658.7</v>
          </cell>
          <cell r="M412">
            <v>230.2</v>
          </cell>
          <cell r="N412">
            <v>103.5</v>
          </cell>
          <cell r="O412">
            <v>151733</v>
          </cell>
          <cell r="P412">
            <v>151733</v>
          </cell>
          <cell r="Q412">
            <v>68200</v>
          </cell>
          <cell r="R412">
            <v>0</v>
          </cell>
          <cell r="S412" t="str">
            <v>G</v>
          </cell>
          <cell r="T412" t="str">
            <v>С</v>
          </cell>
          <cell r="U412" t="str">
            <v>Изолация на външна стена , Изолация на покрив, Мерки по осветление, Подмяна на дограма</v>
          </cell>
          <cell r="V412">
            <v>83610</v>
          </cell>
          <cell r="W412">
            <v>39.4</v>
          </cell>
          <cell r="X412">
            <v>9147</v>
          </cell>
          <cell r="Y412">
            <v>105465</v>
          </cell>
          <cell r="Z412">
            <v>11.53</v>
          </cell>
          <cell r="AA412" t="str">
            <v>ОП РР „Енергийно обн. на бълг. домове"</v>
          </cell>
          <cell r="AB412">
            <v>55.1</v>
          </cell>
        </row>
        <row r="413">
          <cell r="A413">
            <v>176731763</v>
          </cell>
          <cell r="B413" t="str">
            <v>ЕТАЖНА СОБСТВЕНОСТ"гр. КЮСТЕНДИЛ ул. ЦАР БОРИС I 62А - ДИКА</v>
          </cell>
          <cell r="C413" t="str">
            <v>МЖС - КЮСТЕНДИЛ</v>
          </cell>
          <cell r="D413" t="str">
            <v>обл.КЮСТЕНДИЛ</v>
          </cell>
          <cell r="E413" t="str">
            <v>общ.КЮСТЕНДИЛ</v>
          </cell>
          <cell r="F413" t="str">
            <v>гр.КЮСТЕНДИЛ</v>
          </cell>
          <cell r="G413" t="str">
            <v>"СУПЕРВАЙЗЕР" ЕООД</v>
          </cell>
          <cell r="H413" t="str">
            <v>119СЕС035</v>
          </cell>
          <cell r="I413">
            <v>42165</v>
          </cell>
          <cell r="J413" t="str">
            <v>1997</v>
          </cell>
          <cell r="K413">
            <v>728</v>
          </cell>
          <cell r="L413">
            <v>679.4</v>
          </cell>
          <cell r="M413">
            <v>267.89999999999998</v>
          </cell>
          <cell r="N413">
            <v>91</v>
          </cell>
          <cell r="O413">
            <v>181903</v>
          </cell>
          <cell r="P413">
            <v>181903</v>
          </cell>
          <cell r="Q413">
            <v>61800</v>
          </cell>
          <cell r="R413">
            <v>0</v>
          </cell>
          <cell r="S413" t="str">
            <v>G</v>
          </cell>
          <cell r="T413" t="str">
            <v>B</v>
          </cell>
          <cell r="U413" t="str">
            <v>Изолация на външна стена , Изолация на под, Изолация на покрив, Подмяна на дограма</v>
          </cell>
          <cell r="V413">
            <v>120130</v>
          </cell>
          <cell r="W413">
            <v>23.8</v>
          </cell>
          <cell r="X413">
            <v>8489</v>
          </cell>
          <cell r="Y413">
            <v>89711</v>
          </cell>
          <cell r="Z413">
            <v>10.5679</v>
          </cell>
          <cell r="AA413" t="str">
            <v>ОП РР „Енергийно обн. на бълг. домове"</v>
          </cell>
          <cell r="AB413">
            <v>66.040000000000006</v>
          </cell>
        </row>
        <row r="414">
          <cell r="A414">
            <v>176807983</v>
          </cell>
          <cell r="B414" t="str">
            <v>Сдружение на собствениците-гр.ДУПНИЦА ул.ИВАН ШИШМАН 31</v>
          </cell>
          <cell r="C414" t="str">
            <v>МЖС - ДУПНИЦА</v>
          </cell>
          <cell r="D414" t="str">
            <v>обл.КЮСТЕНДИЛ</v>
          </cell>
          <cell r="E414" t="str">
            <v>общ.ДУПНИЦА</v>
          </cell>
          <cell r="F414" t="str">
            <v>гр.ДУПНИЦА</v>
          </cell>
          <cell r="G414" t="str">
            <v>"СУПЕРВАЙЗЕР" ЕООД</v>
          </cell>
          <cell r="H414" t="str">
            <v>119СЕС036</v>
          </cell>
          <cell r="I414">
            <v>42165</v>
          </cell>
          <cell r="J414" t="str">
            <v>1996</v>
          </cell>
          <cell r="K414">
            <v>1542.14</v>
          </cell>
          <cell r="L414">
            <v>1211.5999999999999</v>
          </cell>
          <cell r="M414">
            <v>159</v>
          </cell>
          <cell r="N414">
            <v>79.2</v>
          </cell>
          <cell r="O414">
            <v>192553</v>
          </cell>
          <cell r="P414">
            <v>192552</v>
          </cell>
          <cell r="Q414">
            <v>96000</v>
          </cell>
          <cell r="R414">
            <v>0</v>
          </cell>
          <cell r="S414" t="str">
            <v>F</v>
          </cell>
          <cell r="T414" t="str">
            <v>С</v>
          </cell>
          <cell r="U414" t="str">
            <v>Изолация на външна стена , Изолация на покрив, Мерки по осветление, Подмяна на дограма</v>
          </cell>
          <cell r="V414">
            <v>96600</v>
          </cell>
          <cell r="W414">
            <v>59</v>
          </cell>
          <cell r="X414">
            <v>13301</v>
          </cell>
          <cell r="Y414">
            <v>161405</v>
          </cell>
          <cell r="Z414">
            <v>12.1348</v>
          </cell>
          <cell r="AA414" t="str">
            <v>ОП РР „Енергийно обн. на бълг. домове"</v>
          </cell>
          <cell r="AB414">
            <v>50.16</v>
          </cell>
        </row>
        <row r="415">
          <cell r="A415">
            <v>176820589</v>
          </cell>
          <cell r="B415" t="str">
            <v>СДРУЖЕНИЕ НА СОБСТВЕНИЦИТЕ "гр. ПЛОВДИВ, район "ЗАПАДЕН", ул. "АВЛИГА" #1, 3, 5, 7, 9"</v>
          </cell>
          <cell r="C415" t="str">
            <v>МЖС-ПЛОВДИВ, "АВЛИГА", БЛ. 30</v>
          </cell>
          <cell r="D415" t="str">
            <v>обл.ПЛОВДИВ</v>
          </cell>
          <cell r="E415" t="str">
            <v>общ.ПЛОВДИВ</v>
          </cell>
          <cell r="F415" t="str">
            <v>гр.ПЛОВДИВ</v>
          </cell>
          <cell r="G415" t="str">
            <v>"СУПЕРВАЙЗЕР" ЕООД</v>
          </cell>
          <cell r="H415" t="str">
            <v>119СЕС037</v>
          </cell>
          <cell r="I415">
            <v>42426</v>
          </cell>
          <cell r="J415" t="str">
            <v>1971</v>
          </cell>
          <cell r="K415">
            <v>5315</v>
          </cell>
          <cell r="L415">
            <v>4201</v>
          </cell>
          <cell r="M415">
            <v>148.69999999999999</v>
          </cell>
          <cell r="N415">
            <v>73.8</v>
          </cell>
          <cell r="O415">
            <v>229389</v>
          </cell>
          <cell r="P415">
            <v>624636</v>
          </cell>
          <cell r="Q415">
            <v>310184</v>
          </cell>
          <cell r="R415">
            <v>0</v>
          </cell>
          <cell r="S415" t="str">
            <v>F</v>
          </cell>
          <cell r="T415" t="str">
            <v>С</v>
          </cell>
          <cell r="U415" t="str">
            <v>Изолация на външна стена , Изолация на под, Изолация на покрив, Мерки по осветление, Подмяна на дограма</v>
          </cell>
          <cell r="V415">
            <v>314452</v>
          </cell>
          <cell r="W415">
            <v>228.33</v>
          </cell>
          <cell r="X415">
            <v>60388</v>
          </cell>
          <cell r="Y415">
            <v>345719</v>
          </cell>
          <cell r="Z415">
            <v>5.7248999999999999</v>
          </cell>
          <cell r="AA415" t="str">
            <v>„НП за ЕЕ на МЖС"</v>
          </cell>
          <cell r="AB415">
            <v>50.34</v>
          </cell>
        </row>
        <row r="416">
          <cell r="A416">
            <v>176820952</v>
          </cell>
          <cell r="B416" t="str">
            <v>СДРУЖЕНИЕ НА СОБСТВЕНИЦИТЕ "гр. ПЛОВДИВ, район "ЗАПАДЕН", ул. "МОМИНА СЪЛЗА" # 9-27"</v>
          </cell>
          <cell r="C416" t="str">
            <v>МЖС-ПЛОВДИВ, "МОМИНА СЪЛЗА", БЛ. 28</v>
          </cell>
          <cell r="D416" t="str">
            <v>обл.ПЛОВДИВ</v>
          </cell>
          <cell r="E416" t="str">
            <v>общ.ПЛОВДИВ</v>
          </cell>
          <cell r="F416" t="str">
            <v>гр.ПЛОВДИВ</v>
          </cell>
          <cell r="G416" t="str">
            <v>"СУПЕРВАЙЗЕР" ЕООД</v>
          </cell>
          <cell r="H416" t="str">
            <v>119СЕС038</v>
          </cell>
          <cell r="I416">
            <v>42426</v>
          </cell>
          <cell r="J416" t="str">
            <v>1971</v>
          </cell>
          <cell r="K416">
            <v>10615</v>
          </cell>
          <cell r="L416">
            <v>8359</v>
          </cell>
          <cell r="M416">
            <v>147.69999999999999</v>
          </cell>
          <cell r="N416">
            <v>76.599999999999994</v>
          </cell>
          <cell r="O416">
            <v>561501</v>
          </cell>
          <cell r="P416">
            <v>1234959</v>
          </cell>
          <cell r="Q416">
            <v>640228000</v>
          </cell>
          <cell r="R416">
            <v>0</v>
          </cell>
          <cell r="S416" t="str">
            <v>F</v>
          </cell>
          <cell r="T416" t="str">
            <v>С</v>
          </cell>
          <cell r="U416" t="str">
            <v>Изолация на външна стена , Изолация на под, Изолация на покрив, Мерки по осветление, Подмяна на дограма</v>
          </cell>
          <cell r="V416">
            <v>594731</v>
          </cell>
          <cell r="W416">
            <v>441.04</v>
          </cell>
          <cell r="X416">
            <v>115995</v>
          </cell>
          <cell r="Y416">
            <v>655493</v>
          </cell>
          <cell r="Z416">
            <v>5.6509999999999998</v>
          </cell>
          <cell r="AA416" t="str">
            <v>„НП за ЕЕ на МЖС"</v>
          </cell>
          <cell r="AB416">
            <v>48.15</v>
          </cell>
        </row>
        <row r="417">
          <cell r="A417">
            <v>176834603</v>
          </cell>
          <cell r="B417" t="str">
            <v>СДРУЖЕНИЕ НА СОБСТВЕНИЦИТЕ "ПОДЕМ - гр. ПЛОВДИВ, бул. "АЛЕКСАНДЪР СТАМБОЛИЙСКИ" #59,61,63,бл.1112,ра</v>
          </cell>
          <cell r="C417" t="str">
            <v>МЖС-ПЛОВДИВ, "ЮЖЕН", БЛ. 1112</v>
          </cell>
          <cell r="D417" t="str">
            <v>обл.ПЛОВДИВ</v>
          </cell>
          <cell r="E417" t="str">
            <v>общ.ПЛОВДИВ</v>
          </cell>
          <cell r="F417" t="str">
            <v>гр.ПЛОВДИВ</v>
          </cell>
          <cell r="G417" t="str">
            <v>"СУПЕРВАЙЗЕР" ЕООД</v>
          </cell>
          <cell r="H417" t="str">
            <v>119СЕС039</v>
          </cell>
          <cell r="I417">
            <v>42426</v>
          </cell>
          <cell r="J417" t="str">
            <v>1983</v>
          </cell>
          <cell r="K417">
            <v>6557</v>
          </cell>
          <cell r="L417">
            <v>5398</v>
          </cell>
          <cell r="M417">
            <v>147</v>
          </cell>
          <cell r="N417">
            <v>77</v>
          </cell>
          <cell r="O417">
            <v>229369</v>
          </cell>
          <cell r="P417">
            <v>624636</v>
          </cell>
          <cell r="Q417">
            <v>415716</v>
          </cell>
          <cell r="R417">
            <v>0</v>
          </cell>
          <cell r="S417" t="str">
            <v>F</v>
          </cell>
          <cell r="T417" t="str">
            <v>С</v>
          </cell>
          <cell r="U417" t="str">
            <v>Изолация на външна стена , Изолация на под, Изолация на покрив, Мерки по осветление, Подмяна на дограма</v>
          </cell>
          <cell r="V417">
            <v>314452</v>
          </cell>
          <cell r="W417">
            <v>228.33</v>
          </cell>
          <cell r="X417">
            <v>60388</v>
          </cell>
          <cell r="Y417">
            <v>345719</v>
          </cell>
          <cell r="Z417">
            <v>5.7248999999999999</v>
          </cell>
          <cell r="AA417" t="str">
            <v>„НП за ЕЕ на МЖС"</v>
          </cell>
          <cell r="AB417">
            <v>50.34</v>
          </cell>
        </row>
        <row r="418">
          <cell r="A418">
            <v>176835420</v>
          </cell>
          <cell r="B418" t="str">
            <v>Сдружение на собствениците"ИВАН ТУЙКОВ, гр. Тетевен, ж.к. Пеновото, бл.#6"</v>
          </cell>
          <cell r="C418" t="str">
            <v>МЖС-ТЕТЕВЕН, "ПЕНОВОТО", БЛ. 6</v>
          </cell>
          <cell r="D418" t="str">
            <v>обл.ЛОВЕЧ</v>
          </cell>
          <cell r="E418" t="str">
            <v>общ.ТЕТЕВЕН</v>
          </cell>
          <cell r="F418" t="str">
            <v>гр.ТЕТЕВЕН</v>
          </cell>
          <cell r="G418" t="str">
            <v>"ЕНЕРКОН" ЕООД</v>
          </cell>
          <cell r="H418" t="str">
            <v>120ЕНР061</v>
          </cell>
          <cell r="I418">
            <v>42474</v>
          </cell>
          <cell r="J418" t="str">
            <v>1974</v>
          </cell>
          <cell r="K418">
            <v>4010</v>
          </cell>
          <cell r="L418">
            <v>3220</v>
          </cell>
          <cell r="M418">
            <v>147</v>
          </cell>
          <cell r="N418">
            <v>82.2</v>
          </cell>
          <cell r="O418">
            <v>474366</v>
          </cell>
          <cell r="P418">
            <v>648099</v>
          </cell>
          <cell r="Q418">
            <v>264700</v>
          </cell>
          <cell r="R418">
            <v>0</v>
          </cell>
          <cell r="S418" t="str">
            <v>D</v>
          </cell>
          <cell r="T418" t="str">
            <v>B</v>
          </cell>
          <cell r="U418" t="str">
            <v>Изолация на външна стена , Изолация на под, Изолация на покрив, Мерки по осветление, Подмяна на дограма</v>
          </cell>
          <cell r="V418">
            <v>383355</v>
          </cell>
          <cell r="W418">
            <v>19.170000000000002</v>
          </cell>
          <cell r="X418">
            <v>31068.560000000001</v>
          </cell>
          <cell r="Y418">
            <v>309590.3</v>
          </cell>
          <cell r="Z418">
            <v>9.9647000000000006</v>
          </cell>
          <cell r="AA418" t="str">
            <v>„НП за ЕЕ на МЖС"</v>
          </cell>
          <cell r="AB418">
            <v>59.15</v>
          </cell>
        </row>
        <row r="419">
          <cell r="A419">
            <v>176971395</v>
          </cell>
          <cell r="B419" t="str">
            <v>СДРУЖЕНИЕ НА СОБСТВЕНИЦИТЕ ГР.САНДАНСКИ,УЛ.БИСТРИЦА 5</v>
          </cell>
          <cell r="C419" t="str">
            <v>МЖС УЛ БИСТРИЦА 5 САНДАНСКИ</v>
          </cell>
          <cell r="D419" t="str">
            <v>обл.БЛАГОЕВГРАД</v>
          </cell>
          <cell r="E419" t="str">
            <v>общ.САНДАНСКИ</v>
          </cell>
          <cell r="F419" t="str">
            <v>гр.САНДАНСКИ</v>
          </cell>
          <cell r="G419" t="str">
            <v>"ЕНЕРКОН" ЕООД</v>
          </cell>
          <cell r="H419" t="str">
            <v>120ЕНР066</v>
          </cell>
          <cell r="I419">
            <v>42520</v>
          </cell>
          <cell r="J419" t="str">
            <v>1998</v>
          </cell>
          <cell r="K419">
            <v>1992</v>
          </cell>
          <cell r="L419">
            <v>1365.1</v>
          </cell>
          <cell r="M419">
            <v>78</v>
          </cell>
          <cell r="N419">
            <v>42.4</v>
          </cell>
          <cell r="O419">
            <v>134585</v>
          </cell>
          <cell r="P419">
            <v>154336</v>
          </cell>
          <cell r="Q419">
            <v>57828</v>
          </cell>
          <cell r="R419">
            <v>0</v>
          </cell>
          <cell r="S419" t="str">
            <v>D</v>
          </cell>
          <cell r="T419" t="str">
            <v>B</v>
          </cell>
          <cell r="U419" t="str">
            <v>Изолация на външна стена , Изолация на под, Изолация на покрив, Мерки по осветление, Подмяна на дограма</v>
          </cell>
          <cell r="V419">
            <v>96508</v>
          </cell>
          <cell r="W419">
            <v>37.799999999999997</v>
          </cell>
          <cell r="X419">
            <v>12757.4</v>
          </cell>
          <cell r="Y419">
            <v>194795.26</v>
          </cell>
          <cell r="Z419">
            <v>15.2691</v>
          </cell>
          <cell r="AA419" t="str">
            <v>„НП за ЕЕ на МЖС"</v>
          </cell>
          <cell r="AB419">
            <v>62.53</v>
          </cell>
        </row>
        <row r="420">
          <cell r="A420">
            <v>176995033</v>
          </cell>
          <cell r="B420" t="str">
            <v>СДРУЖЕНИЕ НА СОБСТВЕНИЦИТЕ-С.ЗАГРАЖДЕН, УЛ. 22-РИ СЕПТЕМВРИ 29</v>
          </cell>
          <cell r="C420" t="str">
            <v>МЖС УЛ 22 СЕПТЕМВРИ ЗАГРАЖДЕН</v>
          </cell>
          <cell r="D420" t="str">
            <v>обл.СМОЛЯН</v>
          </cell>
          <cell r="E420" t="str">
            <v>общ.БАНИТЕ</v>
          </cell>
          <cell r="F420" t="str">
            <v>с.ЗАГРАЖДЕН</v>
          </cell>
          <cell r="G420" t="str">
            <v>"ЕНЕРКОН" ЕООД</v>
          </cell>
          <cell r="H420" t="str">
            <v>120ЕНР067</v>
          </cell>
          <cell r="I420">
            <v>42524</v>
          </cell>
          <cell r="J420" t="str">
            <v>1976</v>
          </cell>
          <cell r="K420">
            <v>1542</v>
          </cell>
          <cell r="L420">
            <v>1319.15</v>
          </cell>
          <cell r="M420">
            <v>250</v>
          </cell>
          <cell r="N420">
            <v>88.8</v>
          </cell>
          <cell r="O420">
            <v>290780</v>
          </cell>
          <cell r="P420">
            <v>330024</v>
          </cell>
          <cell r="Q420">
            <v>117169</v>
          </cell>
          <cell r="R420">
            <v>0</v>
          </cell>
          <cell r="S420" t="str">
            <v>F</v>
          </cell>
          <cell r="T420" t="str">
            <v>С</v>
          </cell>
          <cell r="U420" t="str">
            <v>Изолация на външна стена , Изолация на под, Изолация на покрив, Мерки по осветление, Подмяна на дограма</v>
          </cell>
          <cell r="V420">
            <v>212855</v>
          </cell>
          <cell r="W420">
            <v>10.1</v>
          </cell>
          <cell r="X420">
            <v>16874</v>
          </cell>
          <cell r="Y420">
            <v>153258</v>
          </cell>
          <cell r="Z420">
            <v>9.0823999999999998</v>
          </cell>
          <cell r="AA420" t="str">
            <v>„НП за ЕЕ на МЖС"</v>
          </cell>
          <cell r="AB420">
            <v>64.489999999999995</v>
          </cell>
        </row>
        <row r="421">
          <cell r="A421">
            <v>176976727</v>
          </cell>
          <cell r="B421" t="str">
            <v>СДРУЖЕНИЕ НА СОБСТВЕНИЦИТЕ ГР.САНДАНСКИ, УЛ.ЮРИЙ ГАГАРИН 2-4</v>
          </cell>
          <cell r="C421" t="str">
            <v>МЖС УЛ ЮРИЙ ГАГАРИН 2-4 САНДАНСКИ</v>
          </cell>
          <cell r="D421" t="str">
            <v>обл.БЛАГОЕВГРАД</v>
          </cell>
          <cell r="E421" t="str">
            <v>общ.САНДАНСКИ</v>
          </cell>
          <cell r="F421" t="str">
            <v>гр.САНДАНСКИ</v>
          </cell>
          <cell r="G421" t="str">
            <v>"ЕНЕРКОН" ЕООД</v>
          </cell>
          <cell r="H421" t="str">
            <v>120ЕНР070</v>
          </cell>
          <cell r="I421">
            <v>42551</v>
          </cell>
          <cell r="J421" t="str">
            <v>1964/1984</v>
          </cell>
          <cell r="K421">
            <v>3198.45</v>
          </cell>
          <cell r="L421">
            <v>3168.45</v>
          </cell>
          <cell r="M421">
            <v>89</v>
          </cell>
          <cell r="N421">
            <v>30</v>
          </cell>
          <cell r="O421">
            <v>177142</v>
          </cell>
          <cell r="P421">
            <v>281373</v>
          </cell>
          <cell r="Q421">
            <v>95024</v>
          </cell>
          <cell r="R421">
            <v>0</v>
          </cell>
          <cell r="S421" t="str">
            <v>С</v>
          </cell>
          <cell r="T421" t="str">
            <v>A</v>
          </cell>
          <cell r="U421" t="str">
            <v>Изолация на външна стена , Изолация на покрив, Мерки по осветление, Подмяна на дограма</v>
          </cell>
          <cell r="V421">
            <v>186348</v>
          </cell>
          <cell r="W421">
            <v>81.11</v>
          </cell>
          <cell r="X421">
            <v>27954.9</v>
          </cell>
          <cell r="Y421">
            <v>278343</v>
          </cell>
          <cell r="Z421">
            <v>9.9567999999999994</v>
          </cell>
          <cell r="AA421" t="str">
            <v>„НП за ЕЕ на МЖС"</v>
          </cell>
          <cell r="AB421">
            <v>66.22</v>
          </cell>
        </row>
        <row r="422">
          <cell r="A422">
            <v>176819811</v>
          </cell>
          <cell r="B422" t="str">
            <v>СДРУЖЕНИЕ НА СОБСТВЕНИЦИТЕ "ГР. СМЯДОВО, УЛ."ЦАР КАЛОЯН" #2, ВХ.1, ВХ.2, ВХ.3"</v>
          </cell>
          <cell r="C422" t="str">
            <v>МНОГОФАМИЛНА ЖИЛИЩНА СГРАДА-СМЯДОВО</v>
          </cell>
          <cell r="D422" t="str">
            <v>обл.ШУМЕН</v>
          </cell>
          <cell r="E422" t="str">
            <v>общ.СМЯДОВО</v>
          </cell>
          <cell r="F422" t="str">
            <v>гр.СМЯДОВО</v>
          </cell>
          <cell r="G422" t="str">
            <v>"ЕВРОСТРОЙ РН" ЕООД</v>
          </cell>
          <cell r="H422" t="str">
            <v>131ЕПН148</v>
          </cell>
          <cell r="I422">
            <v>42165</v>
          </cell>
          <cell r="J422" t="str">
            <v>1982</v>
          </cell>
          <cell r="K422">
            <v>3958</v>
          </cell>
          <cell r="L422">
            <v>3550</v>
          </cell>
          <cell r="M422">
            <v>216.84</v>
          </cell>
          <cell r="N422">
            <v>91.17</v>
          </cell>
          <cell r="O422">
            <v>544921</v>
          </cell>
          <cell r="P422">
            <v>769761</v>
          </cell>
          <cell r="Q422">
            <v>323620</v>
          </cell>
          <cell r="R422">
            <v>0</v>
          </cell>
          <cell r="S422" t="str">
            <v>F</v>
          </cell>
          <cell r="T422" t="str">
            <v>С</v>
          </cell>
          <cell r="U422" t="str">
            <v>Изолация на външна стена , Изолация на под, Изолация на покрив, Мерки по осветление, Подмяна на дограма</v>
          </cell>
          <cell r="V422">
            <v>446138</v>
          </cell>
          <cell r="W422">
            <v>107.52</v>
          </cell>
          <cell r="X422">
            <v>80518.794999999998</v>
          </cell>
          <cell r="Y422">
            <v>368472.95250000001</v>
          </cell>
          <cell r="Z422">
            <v>4.5762</v>
          </cell>
          <cell r="AA422" t="str">
            <v>„НП за ЕЕ на МЖС"</v>
          </cell>
          <cell r="AB422">
            <v>57.95</v>
          </cell>
        </row>
        <row r="423">
          <cell r="A423">
            <v>176819843</v>
          </cell>
          <cell r="B423" t="str">
            <v>СДРУЖЕНИЕ НА СОБСТВЕНИЦИТЕ "ГР. СМЯДОВО УЛ. "ЦАР КАЛОЯН" #7, ВХ.1, ВХ.2, ВХ.3"</v>
          </cell>
          <cell r="C423" t="str">
            <v>МНОГОФАМ. ЖИЛ. СГР., УЛ. ЦАР КАЛОЯН 7-СМЯДОВО</v>
          </cell>
          <cell r="D423" t="str">
            <v>обл.ШУМЕН</v>
          </cell>
          <cell r="E423" t="str">
            <v>общ.СМЯДОВО</v>
          </cell>
          <cell r="F423" t="str">
            <v>гр.СМЯДОВО</v>
          </cell>
          <cell r="G423" t="str">
            <v>"ЕВРОСТРОЙ РН" ЕООД</v>
          </cell>
          <cell r="H423" t="str">
            <v>131ЕПН149</v>
          </cell>
          <cell r="I423">
            <v>42165</v>
          </cell>
          <cell r="J423" t="str">
            <v>1982</v>
          </cell>
          <cell r="K423">
            <v>3722</v>
          </cell>
          <cell r="L423">
            <v>3323</v>
          </cell>
          <cell r="M423">
            <v>235.6</v>
          </cell>
          <cell r="N423">
            <v>97.62</v>
          </cell>
          <cell r="O423">
            <v>482429</v>
          </cell>
          <cell r="P423">
            <v>782977</v>
          </cell>
          <cell r="Q423">
            <v>324410</v>
          </cell>
          <cell r="R423">
            <v>0</v>
          </cell>
          <cell r="S423" t="str">
            <v>G</v>
          </cell>
          <cell r="T423" t="str">
            <v>С</v>
          </cell>
          <cell r="U423" t="str">
            <v>Изолация на външна стена , Изолация на под, Изолация на покрив, Мерки по осветление, Подмяна на дограма</v>
          </cell>
          <cell r="V423">
            <v>458567</v>
          </cell>
          <cell r="W423">
            <v>145.75</v>
          </cell>
          <cell r="X423">
            <v>82747.763999999996</v>
          </cell>
          <cell r="Y423">
            <v>340525</v>
          </cell>
          <cell r="Z423">
            <v>4.1151999999999997</v>
          </cell>
          <cell r="AA423" t="str">
            <v>„НП за ЕЕ на МЖС"</v>
          </cell>
          <cell r="AB423">
            <v>58.56</v>
          </cell>
        </row>
        <row r="424">
          <cell r="A424">
            <v>176819761</v>
          </cell>
          <cell r="B424" t="str">
            <v>СДРУЖЕНИЕ НА СОБСТВЕНИЦИТЕ "ГР. СМЯДОВО - ГЛИГАНА, ул. РИШКИ ПРОХОД № 23 вх.1 ,2, 3, 4</v>
          </cell>
          <cell r="C424" t="str">
            <v>ЖИЛ. СГРАДА - СМЯДОВО</v>
          </cell>
          <cell r="D424" t="str">
            <v>обл.ШУМЕН</v>
          </cell>
          <cell r="E424" t="str">
            <v>общ.СМЯДОВО</v>
          </cell>
          <cell r="F424" t="str">
            <v>гр.СМЯДОВО</v>
          </cell>
          <cell r="G424" t="str">
            <v>"ЕВРОСТРОЙ РН" ЕООД</v>
          </cell>
          <cell r="H424" t="str">
            <v>131ЕПН150</v>
          </cell>
          <cell r="I424">
            <v>42165</v>
          </cell>
          <cell r="J424" t="str">
            <v>1982</v>
          </cell>
          <cell r="K424">
            <v>4462</v>
          </cell>
          <cell r="L424">
            <v>3985</v>
          </cell>
          <cell r="M424">
            <v>240.18</v>
          </cell>
          <cell r="N424">
            <v>98.95</v>
          </cell>
          <cell r="O424">
            <v>564603</v>
          </cell>
          <cell r="P424">
            <v>957206</v>
          </cell>
          <cell r="Q424">
            <v>394330</v>
          </cell>
          <cell r="R424">
            <v>0</v>
          </cell>
          <cell r="S424" t="str">
            <v>G</v>
          </cell>
          <cell r="T424" t="str">
            <v>С</v>
          </cell>
          <cell r="U424" t="str">
            <v>Изолация на външна стена , Изолация на под, Изолация на покрив, Мерки по осветление, Подмяна на дограма</v>
          </cell>
          <cell r="V424">
            <v>562874.69999999995</v>
          </cell>
          <cell r="W424">
            <v>191.59</v>
          </cell>
          <cell r="X424">
            <v>101505.62</v>
          </cell>
          <cell r="Y424">
            <v>456179.6</v>
          </cell>
          <cell r="Z424">
            <v>4.4941000000000004</v>
          </cell>
          <cell r="AA424" t="str">
            <v>„НП за ЕЕ на МЖС"</v>
          </cell>
          <cell r="AB424">
            <v>58.8</v>
          </cell>
        </row>
        <row r="425">
          <cell r="A425">
            <v>176820429</v>
          </cell>
          <cell r="B425" t="str">
            <v>СДРУЖЕНИЕ НА СОБСТВЕНИЦИТЕ "ГР. СМЯДОВО, УЛ. "РИШКИ ПРОХОД"-14, ВХ.1,ВХ.2,ВХ.3,ВХ.4"</v>
          </cell>
          <cell r="C425" t="str">
            <v>МНОГОФАМИЛНА ЖИЛИЩНА СГРАДА-СМЯДОВО</v>
          </cell>
          <cell r="D425" t="str">
            <v>обл.ШУМЕН</v>
          </cell>
          <cell r="E425" t="str">
            <v>общ.СМЯДОВО</v>
          </cell>
          <cell r="F425" t="str">
            <v>гр.СМЯДОВО</v>
          </cell>
          <cell r="G425" t="str">
            <v>"ЕВРОСТРОЙ РН" ЕООД</v>
          </cell>
          <cell r="H425" t="str">
            <v>131ЕПН151</v>
          </cell>
          <cell r="I425">
            <v>42165</v>
          </cell>
          <cell r="J425" t="str">
            <v>1982</v>
          </cell>
          <cell r="K425">
            <v>5063</v>
          </cell>
          <cell r="L425">
            <v>4545</v>
          </cell>
          <cell r="M425">
            <v>237.46</v>
          </cell>
          <cell r="N425">
            <v>101.21</v>
          </cell>
          <cell r="O425">
            <v>750192</v>
          </cell>
          <cell r="P425">
            <v>1079315</v>
          </cell>
          <cell r="Q425">
            <v>460020</v>
          </cell>
          <cell r="R425">
            <v>0</v>
          </cell>
          <cell r="S425" t="str">
            <v>G</v>
          </cell>
          <cell r="T425" t="str">
            <v>С</v>
          </cell>
          <cell r="U425" t="str">
            <v>Изолация на външна стена , Изолация на под, Изолация на покрив, Мерки по осветление, Подмяна на дограма</v>
          </cell>
          <cell r="V425">
            <v>619294</v>
          </cell>
          <cell r="W425">
            <v>172.98</v>
          </cell>
          <cell r="X425">
            <v>111756.6</v>
          </cell>
          <cell r="Y425">
            <v>451642.55499999999</v>
          </cell>
          <cell r="Z425">
            <v>4.0412999999999997</v>
          </cell>
          <cell r="AA425" t="str">
            <v>„НП за ЕЕ на МЖС"</v>
          </cell>
          <cell r="AB425">
            <v>57.37</v>
          </cell>
        </row>
        <row r="426">
          <cell r="A426">
            <v>176861917</v>
          </cell>
          <cell r="B426" t="str">
            <v>СДРУЖЕНИЕ НА СОБСТВЕНИЦИТЕ "Евро саниране 2015-Вълчи дол</v>
          </cell>
          <cell r="C426" t="str">
            <v>МЖС ВЪЛЧИДОЛ</v>
          </cell>
          <cell r="D426" t="str">
            <v>обл.ВАРНА</v>
          </cell>
          <cell r="E426" t="str">
            <v>общ.ВЪЛЧИДОЛ</v>
          </cell>
          <cell r="F426" t="str">
            <v>гр.ВЪЛЧИДОЛ</v>
          </cell>
          <cell r="G426" t="str">
            <v>"ЕВРОСТРОЙ РН" ЕООД</v>
          </cell>
          <cell r="H426" t="str">
            <v>131ЕПН152</v>
          </cell>
          <cell r="I426">
            <v>42259</v>
          </cell>
          <cell r="J426" t="str">
            <v>1975</v>
          </cell>
          <cell r="K426">
            <v>3405</v>
          </cell>
          <cell r="L426">
            <v>3092</v>
          </cell>
          <cell r="M426">
            <v>272.39999999999998</v>
          </cell>
          <cell r="N426">
            <v>105.92</v>
          </cell>
          <cell r="O426">
            <v>315542</v>
          </cell>
          <cell r="P426">
            <v>842133</v>
          </cell>
          <cell r="Q426">
            <v>327470</v>
          </cell>
          <cell r="R426">
            <v>0</v>
          </cell>
          <cell r="S426" t="str">
            <v>G</v>
          </cell>
          <cell r="T426" t="str">
            <v>С</v>
          </cell>
          <cell r="U426" t="str">
            <v>Изолация на външна стена , Изолация на под, Изолация на покрив, Мерки по осветление, Подмяна на дограма</v>
          </cell>
          <cell r="V426">
            <v>514665.4</v>
          </cell>
          <cell r="W426">
            <v>103.31</v>
          </cell>
          <cell r="X426">
            <v>92790.69</v>
          </cell>
          <cell r="Y426">
            <v>463860.8</v>
          </cell>
          <cell r="Z426">
            <v>4.9989999999999997</v>
          </cell>
          <cell r="AA426" t="str">
            <v>„НП за ЕЕ на МЖС"</v>
          </cell>
          <cell r="AB426">
            <v>61.11</v>
          </cell>
        </row>
        <row r="427">
          <cell r="A427">
            <v>176862588</v>
          </cell>
          <cell r="B427" t="str">
            <v>СДРУЖЕНИЕ НА СОБСТВЕНИЦИТЕ "Единство-Трети март 1</v>
          </cell>
          <cell r="C427" t="str">
            <v>МЖС  ВЪЛЧИ ДОЛ</v>
          </cell>
          <cell r="D427" t="str">
            <v>обл.ВАРНА</v>
          </cell>
          <cell r="E427" t="str">
            <v>общ.ВЪЛЧИДОЛ</v>
          </cell>
          <cell r="F427" t="str">
            <v>гр.ВЪЛЧИДОЛ</v>
          </cell>
          <cell r="G427" t="str">
            <v>"ЕВРОСТРОЙ РН" ЕООД</v>
          </cell>
          <cell r="H427" t="str">
            <v>131ЕПН153</v>
          </cell>
          <cell r="I427">
            <v>42259</v>
          </cell>
          <cell r="J427" t="str">
            <v>1982</v>
          </cell>
          <cell r="K427">
            <v>5268</v>
          </cell>
          <cell r="L427">
            <v>4811</v>
          </cell>
          <cell r="M427">
            <v>298.74</v>
          </cell>
          <cell r="N427">
            <v>107</v>
          </cell>
          <cell r="O427">
            <v>298993</v>
          </cell>
          <cell r="P427">
            <v>1437181</v>
          </cell>
          <cell r="Q427">
            <v>514780</v>
          </cell>
          <cell r="R427">
            <v>0</v>
          </cell>
          <cell r="S427" t="str">
            <v>G</v>
          </cell>
          <cell r="T427" t="str">
            <v>С</v>
          </cell>
          <cell r="U427" t="str">
            <v>Изолация на външна стена , Изолация на под, Изолация на покрив, Мерки по осветление, Подмяна на дограма</v>
          </cell>
          <cell r="V427">
            <v>922408.8</v>
          </cell>
          <cell r="W427">
            <v>260.60000000000002</v>
          </cell>
          <cell r="X427">
            <v>166832.82999999999</v>
          </cell>
          <cell r="Y427">
            <v>805554.5</v>
          </cell>
          <cell r="Z427">
            <v>4.8285</v>
          </cell>
          <cell r="AA427" t="str">
            <v>„НП за ЕЕ на МЖС"</v>
          </cell>
          <cell r="AB427">
            <v>64.180000000000007</v>
          </cell>
        </row>
        <row r="428">
          <cell r="A428">
            <v>176822184</v>
          </cell>
          <cell r="B428" t="str">
            <v>Сдружение на собствениците ,,ВЪЗРАЖДАНЕ 118,ГР.ПЛЕВЕН,Ж.К.,,ДРУЖБА,,БЛ.118</v>
          </cell>
          <cell r="C428" t="str">
            <v>МЖС-ПЛЕВЕН, "ДРУЖБА", БЛ. 118</v>
          </cell>
          <cell r="D428" t="str">
            <v>обл.ПЛЕВЕН</v>
          </cell>
          <cell r="E428" t="str">
            <v>общ.ПЛЕВЕН</v>
          </cell>
          <cell r="F428" t="str">
            <v>гр.ПЛЕВЕН</v>
          </cell>
          <cell r="G428" t="str">
            <v>"ЕВРОСТРОЙ РН" ЕООД</v>
          </cell>
          <cell r="H428" t="str">
            <v>131ЕПН154</v>
          </cell>
          <cell r="I428">
            <v>42261</v>
          </cell>
          <cell r="J428" t="str">
            <v>1982</v>
          </cell>
          <cell r="K428">
            <v>7918</v>
          </cell>
          <cell r="L428">
            <v>6582</v>
          </cell>
          <cell r="M428">
            <v>267.49</v>
          </cell>
          <cell r="N428">
            <v>91.48</v>
          </cell>
          <cell r="O428">
            <v>751860</v>
          </cell>
          <cell r="P428">
            <v>1760726</v>
          </cell>
          <cell r="Q428">
            <v>602140</v>
          </cell>
          <cell r="R428">
            <v>446410</v>
          </cell>
          <cell r="S428" t="str">
            <v>F</v>
          </cell>
          <cell r="T428" t="str">
            <v>С</v>
          </cell>
          <cell r="U428" t="str">
            <v>Изолация на външна стена , Изолация на под, Изолация на покрив, Мерки по осветление, Подмяна на дограма</v>
          </cell>
          <cell r="V428">
            <v>1158589</v>
          </cell>
          <cell r="W428">
            <v>236.88</v>
          </cell>
          <cell r="X428">
            <v>174249.35</v>
          </cell>
          <cell r="Y428">
            <v>724087.4</v>
          </cell>
          <cell r="Z428">
            <v>4.1554000000000002</v>
          </cell>
          <cell r="AA428" t="str">
            <v>„НП за ЕЕ на МЖС"</v>
          </cell>
          <cell r="AB428">
            <v>65.8</v>
          </cell>
        </row>
        <row r="429">
          <cell r="A429">
            <v>176820977</v>
          </cell>
          <cell r="B429" t="str">
            <v>Сдружение на собствениците"Луковит Кръгояр 54</v>
          </cell>
          <cell r="C429" t="str">
            <v>МЖС ЛУКОВИТ</v>
          </cell>
          <cell r="D429" t="str">
            <v>обл.ЛОВЕЧ</v>
          </cell>
          <cell r="E429" t="str">
            <v>общ.ЛУКОВИТ</v>
          </cell>
          <cell r="F429" t="str">
            <v>гр.ЛУКОВИТ</v>
          </cell>
          <cell r="G429" t="str">
            <v>"ЕВРОСТРОЙ РН" ЕООД</v>
          </cell>
          <cell r="H429" t="str">
            <v>131ЕПН159</v>
          </cell>
          <cell r="I429">
            <v>42286</v>
          </cell>
          <cell r="J429" t="str">
            <v>1981</v>
          </cell>
          <cell r="K429">
            <v>5983</v>
          </cell>
          <cell r="L429">
            <v>5547</v>
          </cell>
          <cell r="M429">
            <v>235.31</v>
          </cell>
          <cell r="N429">
            <v>100.36</v>
          </cell>
          <cell r="O429">
            <v>904543</v>
          </cell>
          <cell r="P429">
            <v>1305219</v>
          </cell>
          <cell r="Q429">
            <v>556680</v>
          </cell>
          <cell r="R429">
            <v>0</v>
          </cell>
          <cell r="S429" t="str">
            <v>F</v>
          </cell>
          <cell r="T429" t="str">
            <v>С</v>
          </cell>
          <cell r="U429" t="str">
            <v>Изолация на външна стена , Изолация на под, Изолация на покрив, Мерки по осветление, Подмяна на дограма</v>
          </cell>
          <cell r="V429">
            <v>748539</v>
          </cell>
          <cell r="W429">
            <v>37.42</v>
          </cell>
          <cell r="X429">
            <v>112956.3</v>
          </cell>
          <cell r="Y429">
            <v>635130</v>
          </cell>
          <cell r="Z429">
            <v>5.6227</v>
          </cell>
          <cell r="AA429" t="str">
            <v>„НП за ЕЕ на МЖС"</v>
          </cell>
          <cell r="AB429">
            <v>57.34</v>
          </cell>
        </row>
        <row r="430">
          <cell r="A430">
            <v>176833348</v>
          </cell>
          <cell r="B430" t="str">
            <v>СДРУЖЕНИЕ НА СОБСТВЕНИЦИТЕ "ВИХРЕН, ГР.ПЛЕВЕН, УЛ.КОНСТАНТИН ВЕЛИЧКОВ # 8"</v>
          </cell>
          <cell r="C430" t="str">
            <v>МЖС</v>
          </cell>
          <cell r="D430" t="str">
            <v>обл.ПЛЕВЕН</v>
          </cell>
          <cell r="E430" t="str">
            <v>общ.ПЛЕВЕН</v>
          </cell>
          <cell r="F430" t="str">
            <v>гр.ПЛЕВЕН</v>
          </cell>
          <cell r="G430" t="str">
            <v>"ЕВРОСТРОЙ РН" ЕООД</v>
          </cell>
          <cell r="H430" t="str">
            <v>131ЕПН160</v>
          </cell>
          <cell r="I430">
            <v>42311</v>
          </cell>
          <cell r="J430" t="str">
            <v>1973</v>
          </cell>
          <cell r="K430">
            <v>8253</v>
          </cell>
          <cell r="L430">
            <v>6795</v>
          </cell>
          <cell r="M430">
            <v>186.11</v>
          </cell>
          <cell r="N430">
            <v>110.46</v>
          </cell>
          <cell r="O430">
            <v>821107</v>
          </cell>
          <cell r="P430">
            <v>1264673</v>
          </cell>
          <cell r="Q430">
            <v>750580</v>
          </cell>
          <cell r="R430">
            <v>662100</v>
          </cell>
          <cell r="S430" t="str">
            <v>E</v>
          </cell>
          <cell r="T430" t="str">
            <v>С</v>
          </cell>
          <cell r="U430" t="str">
            <v>Изолация на външна стена , Изолация на под, Изолация на покрив, Мерки по осветление, Подмяна на дограма</v>
          </cell>
          <cell r="V430">
            <v>514090</v>
          </cell>
          <cell r="W430">
            <v>153.46</v>
          </cell>
          <cell r="X430">
            <v>77941.2</v>
          </cell>
          <cell r="Y430">
            <v>527985</v>
          </cell>
          <cell r="Z430">
            <v>6.7740999999999998</v>
          </cell>
          <cell r="AA430" t="str">
            <v>„НП за ЕЕ на МЖС"</v>
          </cell>
          <cell r="AB430">
            <v>40.65</v>
          </cell>
        </row>
        <row r="431">
          <cell r="A431">
            <v>176833985</v>
          </cell>
          <cell r="B431" t="str">
            <v>СДРУЖЕНИЕ НА СОБСТВЕНИЦИТЕ ""ПЕТЪР РАЙЧЕВ бл.2",гр.Варна, район "ПРИМОРСКИ",ул."ПЕТЪР РАЙЧЕВ" бл.2</v>
          </cell>
          <cell r="C431" t="str">
            <v>МЖС</v>
          </cell>
          <cell r="D431" t="str">
            <v>обл.ВАРНА</v>
          </cell>
          <cell r="E431" t="str">
            <v>общ.ВАРНА</v>
          </cell>
          <cell r="F431" t="str">
            <v>гр.ВАРНА</v>
          </cell>
          <cell r="G431" t="str">
            <v>"ЕВРОСТРОЙ РН" ЕООД</v>
          </cell>
          <cell r="H431" t="str">
            <v>131ЕПН171</v>
          </cell>
          <cell r="I431">
            <v>42468</v>
          </cell>
          <cell r="J431" t="str">
            <v>1971</v>
          </cell>
          <cell r="K431">
            <v>14738.7</v>
          </cell>
          <cell r="L431">
            <v>12972</v>
          </cell>
          <cell r="M431">
            <v>111.98</v>
          </cell>
          <cell r="N431">
            <v>133.30000000000001</v>
          </cell>
          <cell r="O431">
            <v>855395</v>
          </cell>
          <cell r="P431">
            <v>1729204</v>
          </cell>
          <cell r="Q431">
            <v>1729000</v>
          </cell>
          <cell r="R431">
            <v>0</v>
          </cell>
          <cell r="S431" t="str">
            <v>F</v>
          </cell>
          <cell r="T431" t="str">
            <v>С</v>
          </cell>
          <cell r="U431" t="str">
            <v>Изолация на външна стена , Изолация на под, Изолация на покрив, Мерки по осветление, Подмяна на дограма</v>
          </cell>
          <cell r="V431">
            <v>749573</v>
          </cell>
          <cell r="W431">
            <v>537.82000000000005</v>
          </cell>
          <cell r="X431">
            <v>112483</v>
          </cell>
          <cell r="Y431">
            <v>982917</v>
          </cell>
          <cell r="Z431">
            <v>8.7383000000000006</v>
          </cell>
          <cell r="AA431" t="str">
            <v>„НП за ЕЕ на МЖС"</v>
          </cell>
          <cell r="AB431">
            <v>43.34</v>
          </cell>
        </row>
        <row r="432">
          <cell r="A432">
            <v>176864750</v>
          </cell>
          <cell r="B432" t="str">
            <v>СДРУЖЕНИЕ НА СОБСТВЕНИЦИТЕ "Варна,район Аспарухово, Моряшка 21-31"</v>
          </cell>
          <cell r="C432" t="str">
            <v>МЖС-ВАРНА, "МОРЯШКА" БЛ. 21-31</v>
          </cell>
          <cell r="D432" t="str">
            <v>обл.ВАРНА</v>
          </cell>
          <cell r="E432" t="str">
            <v>общ.ВАРНА</v>
          </cell>
          <cell r="F432" t="str">
            <v>гр.ВАРНА</v>
          </cell>
          <cell r="G432" t="str">
            <v>"ЕВРОСТРОЙ РН" ЕООД</v>
          </cell>
          <cell r="H432" t="str">
            <v>131ЕПН174</v>
          </cell>
          <cell r="I432">
            <v>42478</v>
          </cell>
          <cell r="J432" t="str">
            <v>1986-89</v>
          </cell>
          <cell r="K432">
            <v>14969.27</v>
          </cell>
          <cell r="L432">
            <v>14572.32</v>
          </cell>
          <cell r="M432">
            <v>167.31</v>
          </cell>
          <cell r="N432">
            <v>76.459999999999994</v>
          </cell>
          <cell r="O432">
            <v>1112032</v>
          </cell>
          <cell r="P432">
            <v>2438044</v>
          </cell>
          <cell r="Q432">
            <v>1114256</v>
          </cell>
          <cell r="R432">
            <v>0</v>
          </cell>
          <cell r="S432" t="str">
            <v>E</v>
          </cell>
          <cell r="T432" t="str">
            <v>С</v>
          </cell>
          <cell r="U432" t="str">
            <v>Изолация на външна стена , Изолация на под, Изолация на покрив, Мерки по осветление, Подмяна на дограма</v>
          </cell>
          <cell r="V432">
            <v>1323787.3999999999</v>
          </cell>
          <cell r="W432">
            <v>434.02</v>
          </cell>
          <cell r="X432">
            <v>198600.12</v>
          </cell>
          <cell r="Y432">
            <v>1593465</v>
          </cell>
          <cell r="Z432">
            <v>8.0234000000000005</v>
          </cell>
          <cell r="AA432" t="str">
            <v>„НП за ЕЕ на МЖС"</v>
          </cell>
          <cell r="AB432">
            <v>54.29</v>
          </cell>
        </row>
        <row r="433">
          <cell r="A433">
            <v>176820767</v>
          </cell>
          <cell r="B433" t="str">
            <v>СДРУЖЕНИЕ НА СОБСТВЕНИЦИТЕ "ГР. СТАРА ЗАГОРА, УЛ. Д-Р ТОДОР СТОЯНОВИЧ, # 32</v>
          </cell>
          <cell r="C433" t="str">
            <v>МЖС</v>
          </cell>
          <cell r="D433" t="str">
            <v>обл.СТАРА ЗАГОРА</v>
          </cell>
          <cell r="E433" t="str">
            <v>общ.СТАРА ЗАГОРА</v>
          </cell>
          <cell r="F433" t="str">
            <v>гр.СТАРА ЗАГОРА</v>
          </cell>
          <cell r="G433" t="str">
            <v>"НОВЕЛ" ЕООД</v>
          </cell>
          <cell r="H433" t="str">
            <v>134НОВ048</v>
          </cell>
          <cell r="I433">
            <v>42188</v>
          </cell>
          <cell r="J433" t="str">
            <v>2003</v>
          </cell>
          <cell r="K433">
            <v>7276.87</v>
          </cell>
          <cell r="L433">
            <v>6044.56</v>
          </cell>
          <cell r="M433">
            <v>122.5</v>
          </cell>
          <cell r="N433">
            <v>78.5</v>
          </cell>
          <cell r="O433">
            <v>665466</v>
          </cell>
          <cell r="P433">
            <v>740509</v>
          </cell>
          <cell r="Q433">
            <v>474760</v>
          </cell>
          <cell r="R433">
            <v>0</v>
          </cell>
          <cell r="S433" t="str">
            <v>E</v>
          </cell>
          <cell r="T433" t="str">
            <v>С</v>
          </cell>
          <cell r="U433" t="str">
            <v>Изолация на външна стена , Изолация на под, Мерки по осветление, Подмяна на дограма</v>
          </cell>
          <cell r="V433">
            <v>258220</v>
          </cell>
          <cell r="W433">
            <v>180.42</v>
          </cell>
          <cell r="X433">
            <v>53290</v>
          </cell>
          <cell r="Y433">
            <v>378834</v>
          </cell>
          <cell r="Z433">
            <v>7.1089000000000002</v>
          </cell>
          <cell r="AA433" t="str">
            <v>„НП за ЕЕ на МЖС"</v>
          </cell>
          <cell r="AB433">
            <v>34.869999999999997</v>
          </cell>
        </row>
        <row r="434">
          <cell r="A434">
            <v>176820710</v>
          </cell>
          <cell r="B434" t="str">
            <v>СДРУЖЕНИЕ НА СОБСТВЕНИЦИТЕ "ГР.СТАРА ЗАГОРА, УЛ. ГЕНЕРАЛ ГУРКО #100, ВХ.0,А,Б,В,Г,Д"</v>
          </cell>
          <cell r="C434" t="str">
            <v>МЖС-СТАРА ЗАГОРА, "ГЕН. ГУРКО" 100</v>
          </cell>
          <cell r="D434" t="str">
            <v>обл.СТАРА ЗАГОРА</v>
          </cell>
          <cell r="E434" t="str">
            <v>общ.СТАРА ЗАГОРА</v>
          </cell>
          <cell r="F434" t="str">
            <v>гр.СТАРА ЗАГОРА</v>
          </cell>
          <cell r="G434" t="str">
            <v>"НОВЕЛ" ЕООД</v>
          </cell>
          <cell r="H434" t="str">
            <v>134НОВ049</v>
          </cell>
          <cell r="I434">
            <v>42188</v>
          </cell>
          <cell r="J434" t="str">
            <v>1982</v>
          </cell>
          <cell r="K434">
            <v>11692.03</v>
          </cell>
          <cell r="L434">
            <v>9434.2800000000007</v>
          </cell>
          <cell r="M434">
            <v>115.4</v>
          </cell>
          <cell r="N434">
            <v>77.8</v>
          </cell>
          <cell r="O434">
            <v>754575</v>
          </cell>
          <cell r="P434">
            <v>1087724</v>
          </cell>
          <cell r="Q434">
            <v>733897</v>
          </cell>
          <cell r="R434">
            <v>0</v>
          </cell>
          <cell r="S434" t="str">
            <v>E</v>
          </cell>
          <cell r="T434" t="str">
            <v>С</v>
          </cell>
          <cell r="U434" t="str">
            <v>Изолация на външна стена , Изолация на под, Мерки по осветление, Подмяна на дограма</v>
          </cell>
          <cell r="V434">
            <v>342552</v>
          </cell>
          <cell r="W434">
            <v>196.94</v>
          </cell>
          <cell r="X434">
            <v>63600</v>
          </cell>
          <cell r="Y434">
            <v>571741</v>
          </cell>
          <cell r="Z434">
            <v>8.9895999999999994</v>
          </cell>
          <cell r="AA434" t="str">
            <v>„НП за ЕЕ на МЖС"</v>
          </cell>
          <cell r="AB434">
            <v>31.49</v>
          </cell>
        </row>
        <row r="435">
          <cell r="A435">
            <v>176822202</v>
          </cell>
          <cell r="B435" t="str">
            <v>СДРУЖЕНИЕ НА СОБСТВЕНИЦИТЕ "ГР.СТАРА ЗАГОРА, КВ. ТРИ ЧУЧУРА-ЮГ, БЛ. #104, ВХ.0, ВХ.А, ВХ.Б, ВХ.В</v>
          </cell>
          <cell r="C435" t="str">
            <v>МЖС</v>
          </cell>
          <cell r="D435" t="str">
            <v>обл.СТАРА ЗАГОРА</v>
          </cell>
          <cell r="E435" t="str">
            <v>общ.СТАРА ЗАГОРА</v>
          </cell>
          <cell r="F435" t="str">
            <v>гр.СТАРА ЗАГОРА</v>
          </cell>
          <cell r="G435" t="str">
            <v>"НОВЕЛ" ЕООД</v>
          </cell>
          <cell r="H435" t="str">
            <v>134НОВ050</v>
          </cell>
          <cell r="I435">
            <v>42188</v>
          </cell>
          <cell r="J435" t="str">
            <v>1985</v>
          </cell>
          <cell r="K435">
            <v>7390.76</v>
          </cell>
          <cell r="L435">
            <v>5936.82</v>
          </cell>
          <cell r="M435">
            <v>124</v>
          </cell>
          <cell r="N435">
            <v>81.7</v>
          </cell>
          <cell r="O435">
            <v>531667</v>
          </cell>
          <cell r="P435">
            <v>735994</v>
          </cell>
          <cell r="Q435">
            <v>484900</v>
          </cell>
          <cell r="R435">
            <v>0</v>
          </cell>
          <cell r="S435" t="str">
            <v>E</v>
          </cell>
          <cell r="T435" t="str">
            <v>С</v>
          </cell>
          <cell r="U435" t="str">
            <v>Изолация на външна стена , Изолация на под, Мерки по осветление, Подмяна на дограма</v>
          </cell>
          <cell r="V435">
            <v>243254</v>
          </cell>
          <cell r="W435">
            <v>133.32</v>
          </cell>
          <cell r="X435">
            <v>43960</v>
          </cell>
          <cell r="Y435">
            <v>391081</v>
          </cell>
          <cell r="Z435">
            <v>8.8962000000000003</v>
          </cell>
          <cell r="AA435" t="str">
            <v>„НП за ЕЕ на МЖС"</v>
          </cell>
          <cell r="AB435">
            <v>33.049999999999997</v>
          </cell>
        </row>
        <row r="436">
          <cell r="A436" t="str">
            <v>176850746  176850714</v>
          </cell>
          <cell r="B436" t="str">
            <v>СДРУЖЕНИЕ НА СОБСТВЕНИЦИТЕ "гр.Симеоновград -ул.П.К.Яворов бл.6, вх.А-Б  и БЛ8</v>
          </cell>
          <cell r="C436" t="str">
            <v>МЖС .бл6 и бл.8</v>
          </cell>
          <cell r="D436" t="str">
            <v>обл.ХАСКОВО</v>
          </cell>
          <cell r="E436" t="str">
            <v>общ.СИМЕОНОВГРАД</v>
          </cell>
          <cell r="F436" t="str">
            <v>гр.СИМЕОНОВГРАД</v>
          </cell>
          <cell r="G436" t="str">
            <v>"НОВЕЛ" ЕООД</v>
          </cell>
          <cell r="H436" t="str">
            <v>134НОВ076</v>
          </cell>
          <cell r="I436">
            <v>42341</v>
          </cell>
          <cell r="J436" t="str">
            <v>1974</v>
          </cell>
          <cell r="K436">
            <v>5080.5600000000004</v>
          </cell>
          <cell r="L436">
            <v>3845.7</v>
          </cell>
          <cell r="M436">
            <v>131.6</v>
          </cell>
          <cell r="N436">
            <v>77.400000000000006</v>
          </cell>
          <cell r="O436">
            <v>199050</v>
          </cell>
          <cell r="P436">
            <v>506396</v>
          </cell>
          <cell r="Q436">
            <v>297900</v>
          </cell>
          <cell r="R436">
            <v>0</v>
          </cell>
          <cell r="S436" t="str">
            <v>E</v>
          </cell>
          <cell r="T436" t="str">
            <v>С</v>
          </cell>
          <cell r="U436" t="str">
            <v>Изолация на външна стена , Изолация на покрив, Мерки по осветление, Подмяна на дограма</v>
          </cell>
          <cell r="V436">
            <v>208466.78</v>
          </cell>
          <cell r="W436">
            <v>71.400000000000006</v>
          </cell>
          <cell r="X436">
            <v>25030</v>
          </cell>
          <cell r="Y436">
            <v>226059.98</v>
          </cell>
          <cell r="Z436">
            <v>9.0314999999999994</v>
          </cell>
          <cell r="AA436" t="str">
            <v>„НП за ЕЕ на МЖС"</v>
          </cell>
          <cell r="AB436">
            <v>41.16</v>
          </cell>
        </row>
        <row r="437">
          <cell r="A437" t="str">
            <v>176822729  176822152</v>
          </cell>
          <cell r="B437" t="str">
            <v>СДРУЖЕНИЕ НА СОБСТВЕНИЦИТЕ "гр.Симеоновград - ул.Раковска N 14", вх.А и Б и Раковска N16, вх.А и Б</v>
          </cell>
          <cell r="C437" t="str">
            <v>МЖС - ДВА ОБЕКТА</v>
          </cell>
          <cell r="D437" t="str">
            <v>обл.ХАСКОВО</v>
          </cell>
          <cell r="E437" t="str">
            <v>общ.СИМЕОНОВГРАД</v>
          </cell>
          <cell r="F437" t="str">
            <v>гр.СИМЕОНОВГРАД</v>
          </cell>
          <cell r="G437" t="str">
            <v>"НОВЕЛ" ЕООД</v>
          </cell>
          <cell r="H437" t="str">
            <v>134НОВ077</v>
          </cell>
          <cell r="I437">
            <v>42341</v>
          </cell>
          <cell r="J437" t="str">
            <v>1980</v>
          </cell>
          <cell r="K437">
            <v>5080.5600000000004</v>
          </cell>
          <cell r="L437">
            <v>3845.7</v>
          </cell>
          <cell r="M437">
            <v>169.9</v>
          </cell>
          <cell r="N437">
            <v>76.2</v>
          </cell>
          <cell r="O437">
            <v>242338</v>
          </cell>
          <cell r="P437">
            <v>426599</v>
          </cell>
          <cell r="Q437">
            <v>293160</v>
          </cell>
          <cell r="R437">
            <v>0</v>
          </cell>
          <cell r="S437" t="str">
            <v>D</v>
          </cell>
          <cell r="T437" t="str">
            <v>С</v>
          </cell>
          <cell r="U437" t="str">
            <v>Изолация на външна стена , Мерки по осветление, Подмяна на дограма</v>
          </cell>
          <cell r="V437">
            <v>156330</v>
          </cell>
          <cell r="W437">
            <v>60.6</v>
          </cell>
          <cell r="X437">
            <v>19899.96</v>
          </cell>
          <cell r="Y437">
            <v>186297.76</v>
          </cell>
          <cell r="Z437">
            <v>9.3617000000000008</v>
          </cell>
          <cell r="AA437" t="str">
            <v>„НП за ЕЕ на МЖС"</v>
          </cell>
          <cell r="AB437">
            <v>36.64</v>
          </cell>
        </row>
        <row r="438">
          <cell r="A438">
            <v>176829638</v>
          </cell>
          <cell r="B438" t="str">
            <v>СДРУЖЕНИЕ НА СОБСТВЕНИЦИТЕ "Свиленград "България" 123</v>
          </cell>
          <cell r="C438" t="str">
            <v>МЖС</v>
          </cell>
          <cell r="D438" t="str">
            <v>обл.ХАСКОВО</v>
          </cell>
          <cell r="E438" t="str">
            <v>общ.СВИЛЕНГРАД</v>
          </cell>
          <cell r="F438" t="str">
            <v>гр.СВИЛЕНГРАД</v>
          </cell>
          <cell r="G438" t="str">
            <v>"НОВЕЛ" ЕООД</v>
          </cell>
          <cell r="H438" t="str">
            <v>134НОВ082</v>
          </cell>
          <cell r="I438">
            <v>42371</v>
          </cell>
          <cell r="J438" t="str">
            <v>1978</v>
          </cell>
          <cell r="K438">
            <v>3166.24</v>
          </cell>
          <cell r="L438">
            <v>2917.4</v>
          </cell>
          <cell r="M438">
            <v>135.6</v>
          </cell>
          <cell r="N438">
            <v>87</v>
          </cell>
          <cell r="O438">
            <v>277717</v>
          </cell>
          <cell r="P438">
            <v>395320</v>
          </cell>
          <cell r="Q438">
            <v>253570</v>
          </cell>
          <cell r="R438">
            <v>0</v>
          </cell>
          <cell r="S438" t="str">
            <v>E</v>
          </cell>
          <cell r="T438" t="str">
            <v>С</v>
          </cell>
          <cell r="U438" t="str">
            <v>Изолация на външна стена , Мерки по осветление, Подмяна на дограма</v>
          </cell>
          <cell r="V438">
            <v>141745</v>
          </cell>
          <cell r="W438">
            <v>62.44</v>
          </cell>
          <cell r="X438">
            <v>18699.900000000001</v>
          </cell>
          <cell r="Y438">
            <v>147774.39999999999</v>
          </cell>
          <cell r="Z438">
            <v>7.9024000000000001</v>
          </cell>
          <cell r="AA438" t="str">
            <v>„НП за ЕЕ на МЖС"</v>
          </cell>
          <cell r="AB438">
            <v>35.85</v>
          </cell>
        </row>
        <row r="439">
          <cell r="A439">
            <v>176834044</v>
          </cell>
          <cell r="B439" t="str">
            <v>СДРУЖЕНИЕ НА СОБСТВЕНИЦИТЕ "СДРУЖЕНИЕ гр.БУРГАС ж.к.СЛАВЕЙКОВ бл.27 вх.9 и 10</v>
          </cell>
          <cell r="C439" t="str">
            <v>МЖС БУРГАС</v>
          </cell>
          <cell r="D439" t="str">
            <v>обл.БУРГАС</v>
          </cell>
          <cell r="E439" t="str">
            <v>общ.БУРГАС</v>
          </cell>
          <cell r="F439" t="str">
            <v>гр.БУРГАС</v>
          </cell>
          <cell r="G439" t="str">
            <v>"ТЕРМАЛ ИНЖЕНЕРИНГ"  ООД</v>
          </cell>
          <cell r="H439" t="str">
            <v>136ТЕР030</v>
          </cell>
          <cell r="I439">
            <v>42226</v>
          </cell>
          <cell r="J439" t="str">
            <v>1978</v>
          </cell>
          <cell r="K439">
            <v>3273</v>
          </cell>
          <cell r="L439">
            <v>2701</v>
          </cell>
          <cell r="M439">
            <v>235.3</v>
          </cell>
          <cell r="N439">
            <v>118.6</v>
          </cell>
          <cell r="O439">
            <v>558215</v>
          </cell>
          <cell r="P439">
            <v>635598</v>
          </cell>
          <cell r="Q439">
            <v>320200</v>
          </cell>
          <cell r="R439">
            <v>462580</v>
          </cell>
          <cell r="S439" t="str">
            <v>F</v>
          </cell>
          <cell r="T439" t="str">
            <v>С</v>
          </cell>
          <cell r="U439" t="str">
            <v>ВЕИ, Изолация на външна стена , Изолация на под, Изолация на покрив, Мерки по сградни инсталации(тръбна мрежа), Подмяна на дограма</v>
          </cell>
          <cell r="V439">
            <v>315377</v>
          </cell>
          <cell r="W439">
            <v>99.76</v>
          </cell>
          <cell r="X439">
            <v>34547</v>
          </cell>
          <cell r="Y439">
            <v>382174</v>
          </cell>
          <cell r="Z439">
            <v>11.0624</v>
          </cell>
          <cell r="AA439" t="str">
            <v>„НП за ЕЕ на МЖС"</v>
          </cell>
          <cell r="AB439">
            <v>49.61</v>
          </cell>
        </row>
        <row r="440">
          <cell r="A440">
            <v>176825611</v>
          </cell>
          <cell r="B440" t="str">
            <v>СДРУЖЕНИЕ НА СОБСТВЕНИЦИТЕ "ЗОРА-2015 гр.БУРГАС , ж.к.СЛАВЕЙКОВ бл.70</v>
          </cell>
          <cell r="C440" t="str">
            <v>МЖС БУРГАС-БЛ. 70</v>
          </cell>
          <cell r="D440" t="str">
            <v>обл.БУРГАС</v>
          </cell>
          <cell r="E440" t="str">
            <v>общ.БУРГАС</v>
          </cell>
          <cell r="F440" t="str">
            <v>гр.БУРГАС</v>
          </cell>
          <cell r="G440" t="str">
            <v>"ТЕРМАЛ ИНЖЕНЕРИНГ"  ООД</v>
          </cell>
          <cell r="H440" t="str">
            <v>136ТЕР032</v>
          </cell>
          <cell r="I440">
            <v>42247</v>
          </cell>
          <cell r="J440" t="str">
            <v>1988</v>
          </cell>
          <cell r="K440">
            <v>12403</v>
          </cell>
          <cell r="L440">
            <v>10679</v>
          </cell>
          <cell r="M440">
            <v>140.19999999999999</v>
          </cell>
          <cell r="N440">
            <v>84.5</v>
          </cell>
          <cell r="O440">
            <v>936502</v>
          </cell>
          <cell r="P440">
            <v>1582364</v>
          </cell>
          <cell r="Q440">
            <v>902800</v>
          </cell>
          <cell r="R440">
            <v>515319</v>
          </cell>
          <cell r="S440" t="str">
            <v>E</v>
          </cell>
          <cell r="T440" t="str">
            <v>С</v>
          </cell>
          <cell r="U440" t="str">
            <v>ВЕИ, Изолация на външна стена , Изолация на под, Изолация на покрив, Мерки по осветление, Подмяна на дограма</v>
          </cell>
          <cell r="V440">
            <v>594369</v>
          </cell>
          <cell r="W440">
            <v>325.85000000000002</v>
          </cell>
          <cell r="X440">
            <v>114557</v>
          </cell>
          <cell r="Y440">
            <v>1378353</v>
          </cell>
          <cell r="Z440">
            <v>12.032</v>
          </cell>
          <cell r="AA440" t="str">
            <v>„НП за ЕЕ на МЖС"</v>
          </cell>
          <cell r="AB440">
            <v>37.56</v>
          </cell>
        </row>
        <row r="441">
          <cell r="A441">
            <v>176827772</v>
          </cell>
          <cell r="B441" t="str">
            <v>СДРУЖЕНИЕ НА СОБСТВЕНИЦИТЕ "гр.БУРГАС ж.к.СЛАВЕЙКОВ бл.19"</v>
          </cell>
          <cell r="C441" t="str">
            <v>МЖС БУРГАС БЛ.19</v>
          </cell>
          <cell r="D441" t="str">
            <v>обл.БУРГАС</v>
          </cell>
          <cell r="E441" t="str">
            <v>общ.БУРГАС</v>
          </cell>
          <cell r="F441" t="str">
            <v>гр.БУРГАС</v>
          </cell>
          <cell r="G441" t="str">
            <v>"ТЕРМАЛ ИНЖЕНЕРИНГ"  ООД</v>
          </cell>
          <cell r="H441" t="str">
            <v>136ТЕР033</v>
          </cell>
          <cell r="I441">
            <v>42261</v>
          </cell>
          <cell r="J441" t="str">
            <v>1972</v>
          </cell>
          <cell r="K441">
            <v>15703</v>
          </cell>
          <cell r="L441">
            <v>13110</v>
          </cell>
          <cell r="M441">
            <v>137.9</v>
          </cell>
          <cell r="N441">
            <v>75.900000000000006</v>
          </cell>
          <cell r="O441">
            <v>1094536</v>
          </cell>
          <cell r="P441">
            <v>1807596</v>
          </cell>
          <cell r="Q441">
            <v>995500</v>
          </cell>
          <cell r="R441">
            <v>356661</v>
          </cell>
          <cell r="S441" t="str">
            <v>F</v>
          </cell>
          <cell r="T441" t="str">
            <v>С</v>
          </cell>
          <cell r="U441" t="str">
            <v>ВЕИ, 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441">
            <v>812099</v>
          </cell>
          <cell r="W441">
            <v>574.48</v>
          </cell>
          <cell r="X441">
            <v>203757</v>
          </cell>
          <cell r="Y441">
            <v>1766793</v>
          </cell>
          <cell r="Z441">
            <v>8.6709999999999994</v>
          </cell>
          <cell r="AA441" t="str">
            <v>„НП за ЕЕ на МЖС"</v>
          </cell>
          <cell r="AB441">
            <v>44.92</v>
          </cell>
        </row>
        <row r="442">
          <cell r="A442">
            <v>176833483</v>
          </cell>
          <cell r="B442" t="str">
            <v>СДРУЖЕНИЕ НА СОБСТВЕНИЦИТЕ "БУРГАС ж.к.СЛАВЕЙКОВ бл.17</v>
          </cell>
          <cell r="C442" t="str">
            <v>МЖС БУРГАС БЛ.17</v>
          </cell>
          <cell r="D442" t="str">
            <v>обл.БУРГАС</v>
          </cell>
          <cell r="E442" t="str">
            <v>общ.БУРГАС</v>
          </cell>
          <cell r="F442" t="str">
            <v>гр.БУРГАС</v>
          </cell>
          <cell r="G442" t="str">
            <v>"ТЕРМАЛ ИНЖЕНЕРИНГ"  ООД</v>
          </cell>
          <cell r="H442" t="str">
            <v>136ТЕР034</v>
          </cell>
          <cell r="I442">
            <v>42261</v>
          </cell>
          <cell r="J442" t="str">
            <v>1984</v>
          </cell>
          <cell r="K442">
            <v>10231</v>
          </cell>
          <cell r="L442">
            <v>7738</v>
          </cell>
          <cell r="M442">
            <v>173</v>
          </cell>
          <cell r="N442">
            <v>101.5</v>
          </cell>
          <cell r="O442">
            <v>949960</v>
          </cell>
          <cell r="P442">
            <v>1338602</v>
          </cell>
          <cell r="Q442">
            <v>785600</v>
          </cell>
          <cell r="R442">
            <v>687523</v>
          </cell>
          <cell r="S442" t="str">
            <v>E</v>
          </cell>
          <cell r="T442" t="str">
            <v>С</v>
          </cell>
          <cell r="U442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442">
            <v>553025</v>
          </cell>
          <cell r="W442">
            <v>263.79000000000002</v>
          </cell>
          <cell r="X442">
            <v>92438</v>
          </cell>
          <cell r="Y442">
            <v>938492</v>
          </cell>
          <cell r="Z442">
            <v>10.1526</v>
          </cell>
          <cell r="AA442" t="str">
            <v>„НП за ЕЕ на МЖС"</v>
          </cell>
          <cell r="AB442">
            <v>41.31</v>
          </cell>
        </row>
        <row r="443">
          <cell r="A443">
            <v>176829990</v>
          </cell>
          <cell r="B443" t="str">
            <v>СДРУЖЕНИЕ НА СОБСТВЕНИЦИТЕ "СЛАВЕЙКОВ бл.63-гр.БУРГАС"</v>
          </cell>
          <cell r="C443" t="str">
            <v>МЖС</v>
          </cell>
          <cell r="D443" t="str">
            <v>обл.БУРГАС</v>
          </cell>
          <cell r="E443" t="str">
            <v>общ.БУРГАС</v>
          </cell>
          <cell r="F443" t="str">
            <v>гр.БУРГАС</v>
          </cell>
          <cell r="G443" t="str">
            <v>"ТЕРМАЛ ИНЖЕНЕРИНГ"  ООД</v>
          </cell>
          <cell r="H443" t="str">
            <v>136ТЕР038</v>
          </cell>
          <cell r="I443">
            <v>42342</v>
          </cell>
          <cell r="J443" t="str">
            <v>1976</v>
          </cell>
          <cell r="K443">
            <v>15709</v>
          </cell>
          <cell r="L443">
            <v>13133</v>
          </cell>
          <cell r="M443">
            <v>161.5</v>
          </cell>
          <cell r="N443">
            <v>85.9</v>
          </cell>
          <cell r="O443">
            <v>1324816</v>
          </cell>
          <cell r="P443">
            <v>2120360</v>
          </cell>
          <cell r="Q443">
            <v>1127500</v>
          </cell>
          <cell r="R443">
            <v>727851</v>
          </cell>
          <cell r="S443" t="str">
            <v>F</v>
          </cell>
          <cell r="T443" t="str">
            <v>С</v>
          </cell>
          <cell r="U443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443">
            <v>992817</v>
          </cell>
          <cell r="W443">
            <v>617.97</v>
          </cell>
          <cell r="X443">
            <v>218240</v>
          </cell>
          <cell r="Y443">
            <v>1738294</v>
          </cell>
          <cell r="Z443">
            <v>7.9649999999999999</v>
          </cell>
          <cell r="AA443" t="str">
            <v>„НП за ЕЕ на МЖС"</v>
          </cell>
          <cell r="AB443">
            <v>46.82</v>
          </cell>
        </row>
        <row r="444">
          <cell r="A444">
            <v>176840905</v>
          </cell>
          <cell r="B444" t="str">
            <v>СДРУЖЕНИЕ НА СОБСТВЕНИЦИТЕ НА блок 57, ж.к.СЛАВЕЙКОВ гр.БУРГАС</v>
          </cell>
          <cell r="C444" t="str">
            <v>МЖС</v>
          </cell>
          <cell r="D444" t="str">
            <v>обл.БУРГАС</v>
          </cell>
          <cell r="E444" t="str">
            <v>общ.БУРГАС</v>
          </cell>
          <cell r="F444" t="str">
            <v>гр.БУРГАС</v>
          </cell>
          <cell r="G444" t="str">
            <v>"ТЕРМАЛ ИНЖЕНЕРИНГ"  ООД</v>
          </cell>
          <cell r="H444" t="str">
            <v>136ТЕР039</v>
          </cell>
          <cell r="I444">
            <v>42353</v>
          </cell>
          <cell r="J444" t="str">
            <v>1973</v>
          </cell>
          <cell r="K444">
            <v>15709</v>
          </cell>
          <cell r="L444">
            <v>12732</v>
          </cell>
          <cell r="M444">
            <v>152.69999999999999</v>
          </cell>
          <cell r="N444">
            <v>77.2</v>
          </cell>
          <cell r="O444">
            <v>998465</v>
          </cell>
          <cell r="P444">
            <v>1943703</v>
          </cell>
          <cell r="Q444">
            <v>983200</v>
          </cell>
          <cell r="R444">
            <v>431750</v>
          </cell>
          <cell r="S444" t="str">
            <v>F</v>
          </cell>
          <cell r="T444" t="str">
            <v>С</v>
          </cell>
          <cell r="U444" t="str">
            <v>ВЕИ, 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444">
            <v>980506</v>
          </cell>
          <cell r="W444">
            <v>670.3</v>
          </cell>
          <cell r="X444">
            <v>237222</v>
          </cell>
          <cell r="Y444">
            <v>1853854</v>
          </cell>
          <cell r="Z444">
            <v>7.8148</v>
          </cell>
          <cell r="AA444" t="str">
            <v>„НП за ЕЕ на МЖС"</v>
          </cell>
          <cell r="AB444">
            <v>50.44</v>
          </cell>
        </row>
        <row r="445">
          <cell r="A445">
            <v>176835662</v>
          </cell>
          <cell r="B445" t="str">
            <v>СДРУЖЕНИЕ НА СОБСТВЕНИЦИТЕ "гр.БУРГАС ж.к."СЛАВЕЙКОВ" бл.24"</v>
          </cell>
          <cell r="C445" t="str">
            <v>МЖС</v>
          </cell>
          <cell r="D445" t="str">
            <v>обл.БУРГАС</v>
          </cell>
          <cell r="E445" t="str">
            <v>общ.БУРГАС</v>
          </cell>
          <cell r="F445" t="str">
            <v>гр.БУРГАС</v>
          </cell>
          <cell r="G445" t="str">
            <v>"ТЕРМАЛ ИНЖЕНЕРИНГ"  ООД</v>
          </cell>
          <cell r="H445" t="str">
            <v>136ТЕР040</v>
          </cell>
          <cell r="I445">
            <v>42354</v>
          </cell>
          <cell r="J445" t="str">
            <v>1993</v>
          </cell>
          <cell r="K445">
            <v>11039</v>
          </cell>
          <cell r="L445">
            <v>9465</v>
          </cell>
          <cell r="M445">
            <v>177.8</v>
          </cell>
          <cell r="N445">
            <v>94.8</v>
          </cell>
          <cell r="O445">
            <v>986917</v>
          </cell>
          <cell r="P445">
            <v>1682566</v>
          </cell>
          <cell r="Q445">
            <v>897300</v>
          </cell>
          <cell r="R445">
            <v>683145</v>
          </cell>
          <cell r="S445" t="str">
            <v>E</v>
          </cell>
          <cell r="T445" t="str">
            <v>С</v>
          </cell>
          <cell r="U445" t="str">
            <v>Изолация на външна стена , Изолация на под, Изолация на покрив, Подмяна на дограма</v>
          </cell>
          <cell r="V445">
            <v>785284</v>
          </cell>
          <cell r="W445">
            <v>354.83</v>
          </cell>
          <cell r="X445">
            <v>125332</v>
          </cell>
          <cell r="Y445">
            <v>1113871</v>
          </cell>
          <cell r="Z445">
            <v>8.8872999999999998</v>
          </cell>
          <cell r="AA445" t="str">
            <v>„НП за ЕЕ на МЖС"</v>
          </cell>
          <cell r="AB445">
            <v>46.67</v>
          </cell>
        </row>
        <row r="446">
          <cell r="A446">
            <v>176830551</v>
          </cell>
          <cell r="B446" t="str">
            <v>СДРУЖЕНИЕ НА СОБСТВЕНИЦИТЕ "СЛАВЕЙКОВ БЛ. 72</v>
          </cell>
          <cell r="C446" t="str">
            <v>БЛ.72,  БУРГАС - ЖИЛ. ЧАСТ</v>
          </cell>
          <cell r="D446" t="str">
            <v>обл.БУРГАС</v>
          </cell>
          <cell r="E446" t="str">
            <v>общ.БУРГАС</v>
          </cell>
          <cell r="F446" t="str">
            <v>гр.БУРГАС</v>
          </cell>
          <cell r="G446" t="str">
            <v>"ТЕРМАЛ ИНЖЕНЕРИНГ"  ООД</v>
          </cell>
          <cell r="H446" t="str">
            <v>136ТЕР041</v>
          </cell>
          <cell r="I446">
            <v>42354</v>
          </cell>
          <cell r="J446" t="str">
            <v>1994</v>
          </cell>
          <cell r="K446">
            <v>5184</v>
          </cell>
          <cell r="L446">
            <v>4088</v>
          </cell>
          <cell r="M446">
            <v>95.2</v>
          </cell>
          <cell r="N446">
            <v>64</v>
          </cell>
          <cell r="O446">
            <v>216061</v>
          </cell>
          <cell r="P446">
            <v>389227</v>
          </cell>
          <cell r="Q446">
            <v>261800</v>
          </cell>
          <cell r="R446">
            <v>0</v>
          </cell>
          <cell r="S446" t="str">
            <v>D</v>
          </cell>
          <cell r="T446" t="str">
            <v>С</v>
          </cell>
          <cell r="U446" t="str">
            <v>Изолация на външна стена , Изолация на под, Изолация на покрив, Подмяна на дограма</v>
          </cell>
          <cell r="V446">
            <v>127458</v>
          </cell>
          <cell r="W446">
            <v>104.38</v>
          </cell>
          <cell r="X446">
            <v>36964</v>
          </cell>
          <cell r="Y446">
            <v>496140</v>
          </cell>
          <cell r="Z446">
            <v>13.4222</v>
          </cell>
          <cell r="AA446" t="str">
            <v>„НП за ЕЕ на МЖС"</v>
          </cell>
          <cell r="AB446">
            <v>32.74</v>
          </cell>
        </row>
        <row r="447">
          <cell r="A447">
            <v>176830551</v>
          </cell>
          <cell r="B447" t="str">
            <v>СДРУЖЕНИЕ НА СОБСТВЕНИЦИТЕ "СЛАВЕЙКОВ БЛ. 72</v>
          </cell>
          <cell r="C447" t="str">
            <v>БЛ 72 - БУРГАС - ТЪРГОВСКА ЧАСТ</v>
          </cell>
          <cell r="D447" t="str">
            <v>обл.БУРГАС</v>
          </cell>
          <cell r="E447" t="str">
            <v>общ.БУРГАС</v>
          </cell>
          <cell r="F447" t="str">
            <v>гр.БУРГАС</v>
          </cell>
          <cell r="G447" t="str">
            <v>"ТЕРМАЛ ИНЖЕНЕРИНГ"  ООД</v>
          </cell>
          <cell r="H447" t="str">
            <v>136ТЕР042</v>
          </cell>
          <cell r="I447">
            <v>42354</v>
          </cell>
          <cell r="J447" t="str">
            <v>1994</v>
          </cell>
          <cell r="K447">
            <v>1047</v>
          </cell>
          <cell r="L447">
            <v>890</v>
          </cell>
          <cell r="M447">
            <v>246.9</v>
          </cell>
          <cell r="N447">
            <v>219.9</v>
          </cell>
          <cell r="O447">
            <v>214695</v>
          </cell>
          <cell r="P447">
            <v>219741</v>
          </cell>
          <cell r="Q447">
            <v>195700</v>
          </cell>
          <cell r="R447">
            <v>0</v>
          </cell>
          <cell r="S447" t="str">
            <v>E</v>
          </cell>
          <cell r="T447" t="str">
            <v>D</v>
          </cell>
          <cell r="U447" t="str">
            <v>Изолация на външна стена , Изолация на под, Изолация на покрив, Подмяна на дограма</v>
          </cell>
          <cell r="V447">
            <v>23996</v>
          </cell>
          <cell r="W447">
            <v>19.649999999999999</v>
          </cell>
          <cell r="X447">
            <v>6959</v>
          </cell>
          <cell r="Y447">
            <v>110466</v>
          </cell>
          <cell r="Z447">
            <v>15.873799999999999</v>
          </cell>
          <cell r="AA447" t="str">
            <v>„НП за ЕЕ на МЖС"</v>
          </cell>
          <cell r="AB447">
            <v>10.92</v>
          </cell>
        </row>
        <row r="448">
          <cell r="A448">
            <v>176835388</v>
          </cell>
          <cell r="B448" t="str">
            <v>СДРУЖЕНИЕ НА СОБСТВЕНИЦИТЕ "гр.БУРГАС ж.к."СЛАВЕЙКОВ" бл.28</v>
          </cell>
          <cell r="C448" t="str">
            <v>МЖС</v>
          </cell>
          <cell r="D448" t="str">
            <v>обл.БУРГАС</v>
          </cell>
          <cell r="E448" t="str">
            <v>общ.БУРГАС</v>
          </cell>
          <cell r="F448" t="str">
            <v>гр.БУРГАС</v>
          </cell>
          <cell r="G448" t="str">
            <v>"ТЕРМАЛ ИНЖЕНЕРИНГ"  ООД</v>
          </cell>
          <cell r="H448" t="str">
            <v>136ТЕР043</v>
          </cell>
          <cell r="I448">
            <v>42354</v>
          </cell>
          <cell r="J448" t="str">
            <v>1977</v>
          </cell>
          <cell r="K448">
            <v>3273</v>
          </cell>
          <cell r="L448">
            <v>2705</v>
          </cell>
          <cell r="M448">
            <v>197.3</v>
          </cell>
          <cell r="N448">
            <v>87.8</v>
          </cell>
          <cell r="O448">
            <v>376817</v>
          </cell>
          <cell r="P448">
            <v>533716</v>
          </cell>
          <cell r="Q448">
            <v>237600</v>
          </cell>
          <cell r="R448">
            <v>208530</v>
          </cell>
          <cell r="S448" t="str">
            <v>F</v>
          </cell>
          <cell r="T448" t="str">
            <v>С</v>
          </cell>
          <cell r="U448" t="str">
            <v>ВЕИ, Изолация на външна стена , Изолация на под, Изолация на покрив, Подмяна на дограма</v>
          </cell>
          <cell r="V448">
            <v>296144</v>
          </cell>
          <cell r="W448">
            <v>126.49</v>
          </cell>
          <cell r="X448">
            <v>44444</v>
          </cell>
          <cell r="Y448">
            <v>489728</v>
          </cell>
          <cell r="Z448">
            <v>11.0189</v>
          </cell>
          <cell r="AA448" t="str">
            <v>„НП за ЕЕ на МЖС"</v>
          </cell>
          <cell r="AB448">
            <v>55.48</v>
          </cell>
        </row>
        <row r="449">
          <cell r="A449">
            <v>176847853</v>
          </cell>
          <cell r="B449" t="str">
            <v>СДРУЖЕНИЕ НА СОБСВЕНИЦИТЕ "ГР.БУРГАС,СЛАВЕЙКОВ 64А/166/"</v>
          </cell>
          <cell r="C449" t="str">
            <v>МЖС</v>
          </cell>
          <cell r="D449" t="str">
            <v>обл.БУРГАС</v>
          </cell>
          <cell r="E449" t="str">
            <v>общ.БУРГАС</v>
          </cell>
          <cell r="F449" t="str">
            <v>гр.БУРГАС</v>
          </cell>
          <cell r="G449" t="str">
            <v>"ТЕРМАЛ ИНЖЕНЕРИНГ"  ООД</v>
          </cell>
          <cell r="H449" t="str">
            <v>136ТЕР044</v>
          </cell>
          <cell r="I449">
            <v>42354</v>
          </cell>
          <cell r="J449" t="str">
            <v>1977</v>
          </cell>
          <cell r="K449">
            <v>3273</v>
          </cell>
          <cell r="L449">
            <v>2709</v>
          </cell>
          <cell r="M449">
            <v>203</v>
          </cell>
          <cell r="N449">
            <v>88</v>
          </cell>
          <cell r="O449">
            <v>326280</v>
          </cell>
          <cell r="P449">
            <v>549558</v>
          </cell>
          <cell r="Q449">
            <v>238400</v>
          </cell>
          <cell r="R449">
            <v>289028</v>
          </cell>
          <cell r="S449" t="str">
            <v>F</v>
          </cell>
          <cell r="T449" t="str">
            <v>С</v>
          </cell>
          <cell r="U449" t="str">
            <v>ВЕИ, Изолация на външна стена , Изолация на под, Изолация на покрив, Подмяна на дограма</v>
          </cell>
          <cell r="V449">
            <v>311134</v>
          </cell>
          <cell r="W449">
            <v>161.74</v>
          </cell>
          <cell r="X449">
            <v>56790</v>
          </cell>
          <cell r="Y449">
            <v>462685</v>
          </cell>
          <cell r="Z449">
            <v>8.1471999999999998</v>
          </cell>
          <cell r="AA449" t="str">
            <v>„НП за ЕЕ на МЖС"</v>
          </cell>
          <cell r="AB449">
            <v>56.61</v>
          </cell>
        </row>
        <row r="450">
          <cell r="A450">
            <v>176829809</v>
          </cell>
          <cell r="B450" t="str">
            <v>СДРУЖЕНИЕ НА СОБСТВЕНИЦИТЕ "СЛАВЕЙКОВ бл.53", ГР. БУРГАС</v>
          </cell>
          <cell r="C450" t="str">
            <v>МЖС-БУРГАС, "СЛАВЕЙКОВ" БЛ. 53</v>
          </cell>
          <cell r="D450" t="str">
            <v>обл.БУРГАС</v>
          </cell>
          <cell r="E450" t="str">
            <v>общ.БУРГАС</v>
          </cell>
          <cell r="F450" t="str">
            <v>гр.БУРГАС</v>
          </cell>
          <cell r="G450" t="str">
            <v>"ТЕРМАЛ ИНЖЕНЕРИНГ"  ООД</v>
          </cell>
          <cell r="H450" t="str">
            <v>136ТЕР046</v>
          </cell>
          <cell r="I450">
            <v>42387</v>
          </cell>
          <cell r="J450" t="str">
            <v>1976</v>
          </cell>
          <cell r="K450">
            <v>11406</v>
          </cell>
          <cell r="L450">
            <v>9587</v>
          </cell>
          <cell r="M450">
            <v>128.1</v>
          </cell>
          <cell r="N450">
            <v>70.099999999999994</v>
          </cell>
          <cell r="O450">
            <v>754906</v>
          </cell>
          <cell r="P450">
            <v>1228202</v>
          </cell>
          <cell r="Q450">
            <v>672300</v>
          </cell>
          <cell r="R450">
            <v>0</v>
          </cell>
          <cell r="S450" t="str">
            <v>F</v>
          </cell>
          <cell r="T450" t="str">
            <v>С</v>
          </cell>
          <cell r="U450" t="str">
            <v>Изолация на външна стена , Изолация на под, Изолация на покрив, Мерки по осветление, Подмяна на дограма</v>
          </cell>
          <cell r="V450">
            <v>555926</v>
          </cell>
          <cell r="W450">
            <v>455.3</v>
          </cell>
          <cell r="X450">
            <v>161219</v>
          </cell>
          <cell r="Y450">
            <v>1065593</v>
          </cell>
          <cell r="Z450">
            <v>6.6094999999999997</v>
          </cell>
          <cell r="AA450" t="str">
            <v>„НП за ЕЕ на МЖС"</v>
          </cell>
          <cell r="AB450">
            <v>45.26</v>
          </cell>
        </row>
        <row r="451">
          <cell r="A451">
            <v>176836376</v>
          </cell>
          <cell r="B451" t="str">
            <v>СДРУЖЕНИЕ НА СОБСТВЕНИЦИТЕ "СЛАВЕЙКОВ 21-ГР.БУРГАС"</v>
          </cell>
          <cell r="C451" t="str">
            <v>МЖС-БУРГАС, "СЛАВЕЙКОВ" БЛ. 21</v>
          </cell>
          <cell r="D451" t="str">
            <v>обл.БУРГАС</v>
          </cell>
          <cell r="E451" t="str">
            <v>общ.БУРГАС</v>
          </cell>
          <cell r="F451" t="str">
            <v>гр.БУРГАС</v>
          </cell>
          <cell r="G451" t="str">
            <v>"ТЕРМАЛ ИНЖЕНЕРИНГ"  ООД</v>
          </cell>
          <cell r="H451" t="str">
            <v>136ТЕР047</v>
          </cell>
          <cell r="I451">
            <v>42397</v>
          </cell>
          <cell r="J451" t="str">
            <v>1977</v>
          </cell>
          <cell r="K451">
            <v>18982</v>
          </cell>
          <cell r="L451">
            <v>15878</v>
          </cell>
          <cell r="M451">
            <v>177.5</v>
          </cell>
          <cell r="N451">
            <v>92.9</v>
          </cell>
          <cell r="O451">
            <v>1847090</v>
          </cell>
          <cell r="P451">
            <v>2818715</v>
          </cell>
          <cell r="Q451">
            <v>1475100</v>
          </cell>
          <cell r="R451">
            <v>1082378</v>
          </cell>
          <cell r="S451" t="str">
            <v>E</v>
          </cell>
          <cell r="T451" t="str">
            <v>С</v>
          </cell>
          <cell r="U451" t="str">
            <v>ВЕИ, 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451">
            <v>1343599</v>
          </cell>
          <cell r="W451">
            <v>675.6</v>
          </cell>
          <cell r="X451">
            <v>237058</v>
          </cell>
          <cell r="Y451">
            <v>2213855</v>
          </cell>
          <cell r="Z451">
            <v>9.3388000000000009</v>
          </cell>
          <cell r="AA451" t="str">
            <v>„НП за ЕЕ на МЖС"</v>
          </cell>
          <cell r="AB451">
            <v>47.66</v>
          </cell>
        </row>
        <row r="452">
          <cell r="A452">
            <v>176848948</v>
          </cell>
          <cell r="B452" t="str">
            <v>СДРУЖЕНИЕ НА СОБСТВЕНИЦИТЕ"ОБРАЗЦОВ ДОМ БУРГАС, Ж.К.СЛАВЕЙКОВ БЛ.28,ВХ1 И ВХ2"</v>
          </cell>
          <cell r="C452" t="str">
            <v>МЖС-БУРГАС, "СЛАВЕЙКОВ" БЛ. 28</v>
          </cell>
          <cell r="D452" t="str">
            <v>обл.БУРГАС</v>
          </cell>
          <cell r="E452" t="str">
            <v>общ.БУРГАС</v>
          </cell>
          <cell r="F452" t="str">
            <v>гр.БУРГАС</v>
          </cell>
          <cell r="G452" t="str">
            <v>"ТЕРМАЛ ИНЖЕНЕРИНГ"  ООД</v>
          </cell>
          <cell r="H452" t="str">
            <v>136ТЕР049</v>
          </cell>
          <cell r="I452">
            <v>42415</v>
          </cell>
          <cell r="J452" t="str">
            <v>1973</v>
          </cell>
          <cell r="K452">
            <v>15709</v>
          </cell>
          <cell r="L452">
            <v>12850</v>
          </cell>
          <cell r="M452">
            <v>203.6</v>
          </cell>
          <cell r="N452">
            <v>92.4</v>
          </cell>
          <cell r="O452">
            <v>1829004</v>
          </cell>
          <cell r="P452">
            <v>2616905</v>
          </cell>
          <cell r="Q452">
            <v>1187200</v>
          </cell>
          <cell r="R452">
            <v>1229957</v>
          </cell>
          <cell r="S452" t="str">
            <v>F</v>
          </cell>
          <cell r="T452" t="str">
            <v>С</v>
          </cell>
          <cell r="U452" t="str">
            <v>ВЕИ, Изолация на външна стена , Изолация на под, Изолация на покрив, Мерки по сградни инсталации(тръбна мрежа), Подмяна на дограма</v>
          </cell>
          <cell r="V452">
            <v>1429749</v>
          </cell>
          <cell r="W452">
            <v>630.64</v>
          </cell>
          <cell r="X452">
            <v>220562</v>
          </cell>
          <cell r="Y452">
            <v>1940573</v>
          </cell>
          <cell r="Z452">
            <v>8.7982999999999993</v>
          </cell>
          <cell r="AA452" t="str">
            <v>„НП за ЕЕ на МЖС"</v>
          </cell>
          <cell r="AB452">
            <v>54.63</v>
          </cell>
        </row>
        <row r="453">
          <cell r="A453">
            <v>176844939</v>
          </cell>
          <cell r="B453" t="str">
            <v>СДРУЖЕНИЕ НА СОБСТВЕНИЦИТЕ"СЛАВЕЙКОВ-БЛОК 5,ГР.БУРГАС"</v>
          </cell>
          <cell r="C453" t="str">
            <v>МЖС-БУРГАС, "СЛАВЕЙКОВ" БЛ. 5</v>
          </cell>
          <cell r="D453" t="str">
            <v>обл.БУРГАС</v>
          </cell>
          <cell r="E453" t="str">
            <v>общ.БУРГАС</v>
          </cell>
          <cell r="F453" t="str">
            <v>гр.БУРГАС</v>
          </cell>
          <cell r="G453" t="str">
            <v>"ТЕРМАЛ ИНЖЕНЕРИНГ"  ООД</v>
          </cell>
          <cell r="H453" t="str">
            <v>136ТЕР050</v>
          </cell>
          <cell r="I453">
            <v>42417</v>
          </cell>
          <cell r="J453" t="str">
            <v>1978</v>
          </cell>
          <cell r="K453">
            <v>10231</v>
          </cell>
          <cell r="L453">
            <v>7518</v>
          </cell>
          <cell r="M453">
            <v>149.19999999999999</v>
          </cell>
          <cell r="N453">
            <v>93.9</v>
          </cell>
          <cell r="O453">
            <v>721782</v>
          </cell>
          <cell r="P453">
            <v>1121524</v>
          </cell>
          <cell r="Q453">
            <v>706100</v>
          </cell>
          <cell r="R453">
            <v>330800</v>
          </cell>
          <cell r="S453" t="str">
            <v>F</v>
          </cell>
          <cell r="T453" t="str">
            <v>С</v>
          </cell>
          <cell r="U453" t="str">
            <v>Изолация на външна стена , Изолация на под, Изолация на покрив, Подмяна на дограма</v>
          </cell>
          <cell r="V453">
            <v>415414</v>
          </cell>
          <cell r="W453">
            <v>340.23</v>
          </cell>
          <cell r="X453">
            <v>120470</v>
          </cell>
          <cell r="Y453">
            <v>1075708</v>
          </cell>
          <cell r="Z453">
            <v>8.9291999999999998</v>
          </cell>
          <cell r="AA453" t="str">
            <v>„НП за ЕЕ на МЖС"</v>
          </cell>
          <cell r="AB453">
            <v>37.04</v>
          </cell>
        </row>
        <row r="454">
          <cell r="A454">
            <v>176826407</v>
          </cell>
          <cell r="B454" t="str">
            <v>СДРУЖЕНИЕ НА СОБСТВЕНИЦИТЕ "СЛАВЕЙКОВ-48 БУРГАС</v>
          </cell>
          <cell r="C454" t="str">
            <v>МЖС</v>
          </cell>
          <cell r="D454" t="str">
            <v>обл.БУРГАС</v>
          </cell>
          <cell r="E454" t="str">
            <v>общ.БУРГАС</v>
          </cell>
          <cell r="F454" t="str">
            <v>гр.БУРГАС</v>
          </cell>
          <cell r="G454" t="str">
            <v>"ТЕРМАЛ ИНЖЕНЕРИНГ"  ООД</v>
          </cell>
          <cell r="H454" t="str">
            <v>136ТЕР051</v>
          </cell>
          <cell r="I454">
            <v>42419</v>
          </cell>
          <cell r="J454" t="str">
            <v>1983</v>
          </cell>
          <cell r="K454">
            <v>8053</v>
          </cell>
          <cell r="L454">
            <v>6464</v>
          </cell>
          <cell r="M454">
            <v>187</v>
          </cell>
          <cell r="N454">
            <v>104</v>
          </cell>
          <cell r="O454">
            <v>741648</v>
          </cell>
          <cell r="P454">
            <v>1208675</v>
          </cell>
          <cell r="Q454">
            <v>671500</v>
          </cell>
          <cell r="R454">
            <v>288050</v>
          </cell>
          <cell r="S454" t="str">
            <v>G</v>
          </cell>
          <cell r="T454" t="str">
            <v>С</v>
          </cell>
          <cell r="U454" t="str">
            <v>Изолация на външна стена , Изолация на под, Изолация на покрив, Подмяна на дограма</v>
          </cell>
          <cell r="V454">
            <v>537209</v>
          </cell>
          <cell r="W454">
            <v>440.01</v>
          </cell>
          <cell r="X454">
            <v>155789</v>
          </cell>
          <cell r="Y454">
            <v>900812</v>
          </cell>
          <cell r="Z454">
            <v>5.7821999999999996</v>
          </cell>
          <cell r="AA454" t="str">
            <v>„НП за ЕЕ на МЖС"</v>
          </cell>
          <cell r="AB454">
            <v>44.44</v>
          </cell>
        </row>
        <row r="455">
          <cell r="A455">
            <v>176828430</v>
          </cell>
          <cell r="B455" t="str">
            <v>СДРУЖЕНИЕ НА СОБСТВЕНИЦИТЕ "СЛАВЕЙКОВ-49</v>
          </cell>
          <cell r="C455" t="str">
            <v>МЖС</v>
          </cell>
          <cell r="D455" t="str">
            <v>обл.БУРГАС</v>
          </cell>
          <cell r="E455" t="str">
            <v>общ.БУРГАС</v>
          </cell>
          <cell r="F455" t="str">
            <v>гр.БУРГАС</v>
          </cell>
          <cell r="G455" t="str">
            <v>"ТЕРМАЛ ИНЖЕНЕРИНГ"  ООД</v>
          </cell>
          <cell r="H455" t="str">
            <v>136ТЕР052</v>
          </cell>
          <cell r="I455">
            <v>42424</v>
          </cell>
          <cell r="J455" t="str">
            <v>1983</v>
          </cell>
          <cell r="K455">
            <v>8053</v>
          </cell>
          <cell r="L455">
            <v>6600</v>
          </cell>
          <cell r="M455">
            <v>168.5</v>
          </cell>
          <cell r="N455">
            <v>89.7</v>
          </cell>
          <cell r="O455">
            <v>627863</v>
          </cell>
          <cell r="P455">
            <v>1112140</v>
          </cell>
          <cell r="Q455">
            <v>592000</v>
          </cell>
          <cell r="R455">
            <v>257240</v>
          </cell>
          <cell r="S455" t="str">
            <v>F</v>
          </cell>
          <cell r="T455" t="str">
            <v>С</v>
          </cell>
          <cell r="U455" t="str">
            <v>Изолация на външна стена , Изолация на под, Изолация на покрив, Подмяна на дограма</v>
          </cell>
          <cell r="V455">
            <v>520018</v>
          </cell>
          <cell r="W455">
            <v>425.9</v>
          </cell>
          <cell r="X455">
            <v>150806</v>
          </cell>
          <cell r="Y455">
            <v>894827</v>
          </cell>
          <cell r="Z455">
            <v>5.9336000000000002</v>
          </cell>
          <cell r="AA455" t="str">
            <v>„НП за ЕЕ на МЖС"</v>
          </cell>
          <cell r="AB455">
            <v>46.75</v>
          </cell>
        </row>
        <row r="456">
          <cell r="A456">
            <v>176860039</v>
          </cell>
          <cell r="B456" t="str">
            <v>СДРУЖЕНИЕ НА СОБСТВЕНИЦИТЕ "СЛАВЕЙКОВ 33-БУРГАС</v>
          </cell>
          <cell r="C456" t="str">
            <v>МЖС</v>
          </cell>
          <cell r="D456" t="str">
            <v>обл.БУРГАС</v>
          </cell>
          <cell r="E456" t="str">
            <v>общ.БУРГАС</v>
          </cell>
          <cell r="F456" t="str">
            <v>гр.БУРГАС</v>
          </cell>
          <cell r="G456" t="str">
            <v>"ТЕРМАЛ ИНЖЕНЕРИНГ"  ООД</v>
          </cell>
          <cell r="H456" t="str">
            <v>136ТЕР059</v>
          </cell>
          <cell r="I456">
            <v>42457</v>
          </cell>
          <cell r="J456" t="str">
            <v>1971</v>
          </cell>
          <cell r="K456">
            <v>15709</v>
          </cell>
          <cell r="L456">
            <v>13072</v>
          </cell>
          <cell r="M456">
            <v>174.3</v>
          </cell>
          <cell r="N456">
            <v>97.86</v>
          </cell>
          <cell r="O456">
            <v>1614148</v>
          </cell>
          <cell r="P456">
            <v>2278656</v>
          </cell>
          <cell r="Q456">
            <v>1279180</v>
          </cell>
          <cell r="R456">
            <v>938304</v>
          </cell>
          <cell r="S456" t="str">
            <v>F</v>
          </cell>
          <cell r="T456" t="str">
            <v>С</v>
          </cell>
          <cell r="U456" t="str">
            <v>Изолация на външна стена , Изолация на под, Изолация на покрив, Мерки по осветление, Подмяна на дограма</v>
          </cell>
          <cell r="V456">
            <v>999473</v>
          </cell>
          <cell r="W456">
            <v>632.67999999999995</v>
          </cell>
          <cell r="X456">
            <v>223059.3</v>
          </cell>
          <cell r="Y456">
            <v>1693914.1</v>
          </cell>
          <cell r="Z456">
            <v>7.5940000000000003</v>
          </cell>
          <cell r="AA456" t="str">
            <v>„НП за ЕЕ на МЖС"</v>
          </cell>
          <cell r="AB456">
            <v>43.86</v>
          </cell>
        </row>
        <row r="457">
          <cell r="A457">
            <v>176831450</v>
          </cell>
          <cell r="B457" t="str">
            <v>СДРУЖЕНИЕ НА СОБСТВЕНИЦИТЕ "СЛАВЕЙКОВ 37</v>
          </cell>
          <cell r="C457" t="str">
            <v>МЖС</v>
          </cell>
          <cell r="D457" t="str">
            <v>обл.БУРГАС</v>
          </cell>
          <cell r="E457" t="str">
            <v>общ.БУРГАС</v>
          </cell>
          <cell r="F457" t="str">
            <v>гр.БУРГАС</v>
          </cell>
          <cell r="G457" t="str">
            <v>"ТЕРМАЛ ИНЖЕНЕРИНГ"  ООД</v>
          </cell>
          <cell r="H457" t="str">
            <v>136ТЕР060</v>
          </cell>
          <cell r="I457">
            <v>42458</v>
          </cell>
          <cell r="J457" t="str">
            <v>1973</v>
          </cell>
          <cell r="K457">
            <v>15709</v>
          </cell>
          <cell r="L457">
            <v>12953</v>
          </cell>
          <cell r="M457">
            <v>176.9</v>
          </cell>
          <cell r="N457">
            <v>102.5</v>
          </cell>
          <cell r="O457">
            <v>1632923</v>
          </cell>
          <cell r="P457">
            <v>2292066</v>
          </cell>
          <cell r="Q457">
            <v>1327780</v>
          </cell>
          <cell r="R457">
            <v>976637</v>
          </cell>
          <cell r="S457" t="str">
            <v>F</v>
          </cell>
          <cell r="T457" t="str">
            <v>С</v>
          </cell>
          <cell r="U457" t="str">
            <v>Изолация на външна стена , Изолация на под, Изолация на покрив, Мерки по осветление, Подмяна на дограма</v>
          </cell>
          <cell r="V457">
            <v>964284</v>
          </cell>
          <cell r="W457">
            <v>607.99</v>
          </cell>
          <cell r="X457">
            <v>214363.18</v>
          </cell>
          <cell r="Y457">
            <v>1664509.08</v>
          </cell>
          <cell r="Z457">
            <v>7.7648999999999999</v>
          </cell>
          <cell r="AA457" t="str">
            <v>„НП за ЕЕ на МЖС"</v>
          </cell>
          <cell r="AB457">
            <v>42.07</v>
          </cell>
        </row>
        <row r="458">
          <cell r="A458">
            <v>176848318</v>
          </cell>
          <cell r="B458" t="str">
            <v>СДРУЖЕНИЕ НА СОБСТВЕНИЦИТЕ "СЛАВЕЙКОВ БЛ.3,ГР.БУРГАС</v>
          </cell>
          <cell r="C458" t="str">
            <v>МЖС БЛ 3</v>
          </cell>
          <cell r="D458" t="str">
            <v>обл.БУРГАС</v>
          </cell>
          <cell r="E458" t="str">
            <v>общ.БУРГАС</v>
          </cell>
          <cell r="F458" t="str">
            <v>гр.БУРГАС</v>
          </cell>
          <cell r="G458" t="str">
            <v>"ТЕРМАЛ ИНЖЕНЕРИНГ"  ООД</v>
          </cell>
          <cell r="H458" t="str">
            <v>136ТЕР062</v>
          </cell>
          <cell r="I458">
            <v>42460</v>
          </cell>
          <cell r="J458" t="str">
            <v>1970</v>
          </cell>
          <cell r="K458">
            <v>7891</v>
          </cell>
          <cell r="L458">
            <v>21306</v>
          </cell>
          <cell r="M458">
            <v>198.96</v>
          </cell>
          <cell r="N458">
            <v>98.65</v>
          </cell>
          <cell r="O458">
            <v>901263</v>
          </cell>
          <cell r="P458">
            <v>1569980</v>
          </cell>
          <cell r="Q458">
            <v>778500</v>
          </cell>
          <cell r="R458">
            <v>589411</v>
          </cell>
          <cell r="S458" t="str">
            <v>F</v>
          </cell>
          <cell r="T458" t="str">
            <v>С</v>
          </cell>
          <cell r="U458" t="str">
            <v>Изолация на външна стена , Изолация на под, Изолация на покрив, Мерки по осветление, Подмяна на дограма</v>
          </cell>
          <cell r="V458">
            <v>791489</v>
          </cell>
          <cell r="W458">
            <v>390.11</v>
          </cell>
          <cell r="X458">
            <v>136833</v>
          </cell>
          <cell r="Y458">
            <v>882912.6</v>
          </cell>
          <cell r="Z458">
            <v>6.4523999999999999</v>
          </cell>
          <cell r="AA458" t="str">
            <v>„НП за ЕЕ на МЖС"</v>
          </cell>
          <cell r="AB458">
            <v>50.41</v>
          </cell>
        </row>
        <row r="459">
          <cell r="A459">
            <v>176854132</v>
          </cell>
          <cell r="B459" t="str">
            <v>СДРУЖЕНИЕ НА СОБСТВЕНИЦИТЕ "ГР.БУРГАС,Ж.К.СЛАВЕЙКОВ,БЛ.4</v>
          </cell>
          <cell r="C459" t="str">
            <v>МЖС</v>
          </cell>
          <cell r="D459" t="str">
            <v>обл.БУРГАС</v>
          </cell>
          <cell r="E459" t="str">
            <v>общ.БУРГАС</v>
          </cell>
          <cell r="F459" t="str">
            <v>гр.БУРГАС</v>
          </cell>
          <cell r="G459" t="str">
            <v>"ТЕРМАЛ ИНЖЕНЕРИНГ"  ООД</v>
          </cell>
          <cell r="H459" t="str">
            <v>136ТЕР063</v>
          </cell>
          <cell r="I459">
            <v>42467</v>
          </cell>
          <cell r="J459" t="str">
            <v>1970</v>
          </cell>
          <cell r="K459">
            <v>10020</v>
          </cell>
          <cell r="L459">
            <v>8012</v>
          </cell>
          <cell r="M459">
            <v>185.5</v>
          </cell>
          <cell r="N459">
            <v>95.2</v>
          </cell>
          <cell r="O459">
            <v>826008</v>
          </cell>
          <cell r="P459">
            <v>1485944</v>
          </cell>
          <cell r="Q459">
            <v>762700</v>
          </cell>
          <cell r="R459">
            <v>492755</v>
          </cell>
          <cell r="S459" t="str">
            <v>F</v>
          </cell>
          <cell r="T459" t="str">
            <v>С</v>
          </cell>
          <cell r="U459" t="str">
            <v>Изолация на външна стена , Изолация на под, Изолация на покрив, Мерки по осветление, Подмяна на дограма</v>
          </cell>
          <cell r="V459">
            <v>723178</v>
          </cell>
          <cell r="W459">
            <v>391.9</v>
          </cell>
          <cell r="X459">
            <v>137744.54</v>
          </cell>
          <cell r="Y459">
            <v>851766.85</v>
          </cell>
          <cell r="Z459">
            <v>6.1836000000000002</v>
          </cell>
          <cell r="AA459" t="str">
            <v>„НП за ЕЕ на МЖС"</v>
          </cell>
          <cell r="AB459">
            <v>48.66</v>
          </cell>
        </row>
        <row r="460">
          <cell r="A460">
            <v>176852525</v>
          </cell>
          <cell r="B460" t="str">
            <v>СДРУЖЕНИЕ НА СОБСТВЕНИЦИТЕ "СЪГЛАСИЕ-ГР.БУРГАС,Ж.К.СЛАВЕЙКОВ, БЛ.2</v>
          </cell>
          <cell r="C460" t="str">
            <v>МЖС</v>
          </cell>
          <cell r="D460" t="str">
            <v>обл.БУРГАС</v>
          </cell>
          <cell r="E460" t="str">
            <v>общ.БУРГАС</v>
          </cell>
          <cell r="F460" t="str">
            <v>гр.БУРГАС</v>
          </cell>
          <cell r="G460" t="str">
            <v>"ТЕРМАЛ ИНЖЕНЕРИНГ"  ООД</v>
          </cell>
          <cell r="H460" t="str">
            <v>136ТЕР064</v>
          </cell>
          <cell r="I460">
            <v>42468</v>
          </cell>
          <cell r="J460" t="str">
            <v>1970</v>
          </cell>
          <cell r="K460">
            <v>8493</v>
          </cell>
          <cell r="L460">
            <v>22930</v>
          </cell>
          <cell r="M460">
            <v>174.6</v>
          </cell>
          <cell r="N460">
            <v>87.8</v>
          </cell>
          <cell r="O460">
            <v>836087</v>
          </cell>
          <cell r="P460">
            <v>1482981</v>
          </cell>
          <cell r="Q460">
            <v>745600</v>
          </cell>
          <cell r="R460">
            <v>507154</v>
          </cell>
          <cell r="S460" t="str">
            <v>F</v>
          </cell>
          <cell r="T460" t="str">
            <v>С</v>
          </cell>
          <cell r="U460" t="str">
            <v>Изолация на външна стена , Изолация на под, Изолация на покрив, Мерки по осветление, Подмяна на дограма</v>
          </cell>
          <cell r="V460">
            <v>737321</v>
          </cell>
          <cell r="W460">
            <v>445.7</v>
          </cell>
          <cell r="X460">
            <v>157027.87</v>
          </cell>
          <cell r="Y460">
            <v>880050.5</v>
          </cell>
          <cell r="Z460">
            <v>5.6044</v>
          </cell>
          <cell r="AA460" t="str">
            <v>„НП за ЕЕ на МЖС"</v>
          </cell>
          <cell r="AB460">
            <v>49.71</v>
          </cell>
        </row>
        <row r="461">
          <cell r="A461">
            <v>176852291</v>
          </cell>
          <cell r="B461" t="str">
            <v>СДРУЖЕНИЕ НА СОБСТВЕНИЦИТЕ "ГР.БУРГАС,Ж.К.СЛАВЕЙКОВ БЛ.75</v>
          </cell>
          <cell r="C461" t="str">
            <v>МЖС</v>
          </cell>
          <cell r="D461" t="str">
            <v>обл.БУРГАС</v>
          </cell>
          <cell r="E461" t="str">
            <v>общ.БУРГАС</v>
          </cell>
          <cell r="F461" t="str">
            <v>гр.БУРГАС</v>
          </cell>
          <cell r="G461" t="str">
            <v>"ТЕРМАЛ ИНЖЕНЕРИНГ"  ООД</v>
          </cell>
          <cell r="H461" t="str">
            <v>136ТЕР065</v>
          </cell>
          <cell r="I461">
            <v>42473</v>
          </cell>
          <cell r="J461" t="str">
            <v>1989</v>
          </cell>
          <cell r="K461">
            <v>3879</v>
          </cell>
          <cell r="L461">
            <v>2747</v>
          </cell>
          <cell r="M461">
            <v>167.3</v>
          </cell>
          <cell r="N461">
            <v>100.9</v>
          </cell>
          <cell r="O461">
            <v>332508</v>
          </cell>
          <cell r="P461">
            <v>459533</v>
          </cell>
          <cell r="Q461">
            <v>277000</v>
          </cell>
          <cell r="R461">
            <v>162048</v>
          </cell>
          <cell r="S461" t="str">
            <v>F</v>
          </cell>
          <cell r="T461" t="str">
            <v>С</v>
          </cell>
          <cell r="U461" t="str">
            <v>Изолация на външна стена , Изолация на под, Изолация на покрив, Подмяна на дограма</v>
          </cell>
          <cell r="V461">
            <v>182438</v>
          </cell>
          <cell r="W461">
            <v>125.32</v>
          </cell>
          <cell r="X461">
            <v>44240.5</v>
          </cell>
          <cell r="Y461">
            <v>369573</v>
          </cell>
          <cell r="Z461">
            <v>8.3536999999999999</v>
          </cell>
          <cell r="AA461" t="str">
            <v>„НП за ЕЕ на МЖС"</v>
          </cell>
          <cell r="AB461">
            <v>39.700000000000003</v>
          </cell>
        </row>
        <row r="462">
          <cell r="A462">
            <v>176853062</v>
          </cell>
          <cell r="B462" t="str">
            <v>СДРУЖЕНИЕ НА СОБСТВЕНИНЦИТЕ "ГР.БУРГАС, Ж.К.СЛАВЕЙКОВ БЛ.51</v>
          </cell>
          <cell r="C462" t="str">
            <v>МЖС</v>
          </cell>
          <cell r="D462" t="str">
            <v>обл.БУРГАС</v>
          </cell>
          <cell r="E462" t="str">
            <v>общ.БУРГАС</v>
          </cell>
          <cell r="F462" t="str">
            <v>гр.БУРГАС</v>
          </cell>
          <cell r="G462" t="str">
            <v>"ТЕРМАЛ ИНЖЕНЕРИНГ"  ООД</v>
          </cell>
          <cell r="H462" t="str">
            <v>136ТЕР067</v>
          </cell>
          <cell r="I462">
            <v>42475</v>
          </cell>
          <cell r="J462" t="str">
            <v>1976</v>
          </cell>
          <cell r="K462">
            <v>11406</v>
          </cell>
          <cell r="L462">
            <v>9562</v>
          </cell>
          <cell r="M462">
            <v>122.5</v>
          </cell>
          <cell r="N462">
            <v>64</v>
          </cell>
          <cell r="O462">
            <v>584127</v>
          </cell>
          <cell r="P462">
            <v>1171405</v>
          </cell>
          <cell r="Q462">
            <v>612000</v>
          </cell>
          <cell r="R462">
            <v>0</v>
          </cell>
          <cell r="S462" t="str">
            <v>F</v>
          </cell>
          <cell r="T462" t="str">
            <v>С</v>
          </cell>
          <cell r="U462" t="str">
            <v>Изолация на външна стена , Изолация на под, Изолация на покрив, Мерки по осветление, Подмяна на дограма</v>
          </cell>
          <cell r="V462">
            <v>559383</v>
          </cell>
          <cell r="W462">
            <v>458.15</v>
          </cell>
          <cell r="X462">
            <v>162221.04</v>
          </cell>
          <cell r="Y462">
            <v>1098397</v>
          </cell>
          <cell r="Z462">
            <v>6.7709000000000001</v>
          </cell>
          <cell r="AA462" t="str">
            <v>„НП за ЕЕ на МЖС"</v>
          </cell>
          <cell r="AB462">
            <v>47.75</v>
          </cell>
        </row>
        <row r="463">
          <cell r="A463">
            <v>176854709</v>
          </cell>
          <cell r="B463" t="str">
            <v>СДРУЖЕНИЕ НА СОБСТВЕНИЦИТЕ "СЛАВЕЙКОВ 1-В, ГР.БУРГАС"</v>
          </cell>
          <cell r="C463" t="str">
            <v>МЖС</v>
          </cell>
          <cell r="D463" t="str">
            <v>обл.БУРГАС</v>
          </cell>
          <cell r="E463" t="str">
            <v>общ.БУРГАС</v>
          </cell>
          <cell r="F463" t="str">
            <v>гр.БУРГАС</v>
          </cell>
          <cell r="G463" t="str">
            <v>"ТЕРМАЛ ИНЖЕНЕРИНГ"  ООД</v>
          </cell>
          <cell r="H463" t="str">
            <v>136ТЕР068</v>
          </cell>
          <cell r="I463">
            <v>42478</v>
          </cell>
          <cell r="J463" t="str">
            <v>1975</v>
          </cell>
          <cell r="K463">
            <v>10089</v>
          </cell>
          <cell r="L463">
            <v>7622</v>
          </cell>
          <cell r="M463">
            <v>146.80000000000001</v>
          </cell>
          <cell r="N463">
            <v>81.3</v>
          </cell>
          <cell r="O463">
            <v>542512</v>
          </cell>
          <cell r="P463">
            <v>1118636</v>
          </cell>
          <cell r="Q463">
            <v>620000</v>
          </cell>
          <cell r="R463">
            <v>192262</v>
          </cell>
          <cell r="S463" t="str">
            <v>F</v>
          </cell>
          <cell r="T463" t="str">
            <v>С</v>
          </cell>
          <cell r="U463" t="str">
            <v>ВЕИ, Изолация на външна стена , Изолация на под, Изолация на покрив, Мерки по осветление, Подмяна на дограма</v>
          </cell>
          <cell r="V463">
            <v>498603</v>
          </cell>
          <cell r="W463">
            <v>367.15</v>
          </cell>
          <cell r="X463">
            <v>129788</v>
          </cell>
          <cell r="Y463">
            <v>1001939</v>
          </cell>
          <cell r="Z463">
            <v>7.7198000000000002</v>
          </cell>
          <cell r="AA463" t="str">
            <v>„НП за ЕЕ на МЖС"</v>
          </cell>
          <cell r="AB463">
            <v>44.57</v>
          </cell>
        </row>
        <row r="464">
          <cell r="A464">
            <v>176868388</v>
          </cell>
          <cell r="B464" t="str">
            <v>СДРУЖЕНИЕ НА СОБСТВЕНИЦИТЕ "СЛАВЕЙКОВ бл.25 - БУРГАС</v>
          </cell>
          <cell r="C464" t="str">
            <v>МЖС БЛ 25</v>
          </cell>
          <cell r="D464" t="str">
            <v>обл.БУРГАС</v>
          </cell>
          <cell r="E464" t="str">
            <v>общ.БУРГАС</v>
          </cell>
          <cell r="F464" t="str">
            <v>гр.БУРГАС</v>
          </cell>
          <cell r="G464" t="str">
            <v>"ТЕРМАЛ ИНЖЕНЕРИНГ"  ООД</v>
          </cell>
          <cell r="H464" t="str">
            <v>136ТЕР069</v>
          </cell>
          <cell r="I464">
            <v>42493</v>
          </cell>
          <cell r="J464" t="str">
            <v>1984</v>
          </cell>
          <cell r="K464">
            <v>10231</v>
          </cell>
          <cell r="L464">
            <v>7682</v>
          </cell>
          <cell r="M464">
            <v>197.3</v>
          </cell>
          <cell r="N464">
            <v>96</v>
          </cell>
          <cell r="O464">
            <v>956067</v>
          </cell>
          <cell r="P464">
            <v>1516053</v>
          </cell>
          <cell r="Q464">
            <v>737900</v>
          </cell>
          <cell r="R464">
            <v>622213</v>
          </cell>
          <cell r="S464" t="str">
            <v>F</v>
          </cell>
          <cell r="T464" t="str">
            <v>С</v>
          </cell>
          <cell r="U464" t="str">
            <v>Изолация на външна стена , Изолация на под, Изолация на покрив, Мерки по осветление, Подмяна на дограма</v>
          </cell>
          <cell r="V464">
            <v>778137</v>
          </cell>
          <cell r="W464">
            <v>359.51</v>
          </cell>
          <cell r="X464">
            <v>125907.7</v>
          </cell>
          <cell r="Y464">
            <v>1060305</v>
          </cell>
          <cell r="Z464">
            <v>8.4212000000000007</v>
          </cell>
          <cell r="AA464" t="str">
            <v>„НП за ЕЕ на МЖС"</v>
          </cell>
          <cell r="AB464">
            <v>51.32</v>
          </cell>
        </row>
        <row r="465">
          <cell r="A465">
            <v>176867674</v>
          </cell>
          <cell r="B465" t="str">
            <v>СДРУЖЕНИЕ НА СОБСТВЕНИЦИТЕ "НЕПТУН 20А - гр.БУРГАС к-с СЛАВЕЙКОВ 20А</v>
          </cell>
          <cell r="C465" t="str">
            <v>МЖС, ж.к.СЛАВЕЙКОВ бл. 20А</v>
          </cell>
          <cell r="D465" t="str">
            <v>обл.БУРГАС</v>
          </cell>
          <cell r="E465" t="str">
            <v>общ.БУРГАС</v>
          </cell>
          <cell r="F465" t="str">
            <v>гр.БУРГАС</v>
          </cell>
          <cell r="G465" t="str">
            <v>"ТЕРМАЛ ИНЖЕНЕРИНГ"  ООД</v>
          </cell>
          <cell r="H465" t="str">
            <v>136ТЕР070</v>
          </cell>
          <cell r="I465">
            <v>42494</v>
          </cell>
          <cell r="J465" t="str">
            <v>1977</v>
          </cell>
          <cell r="K465">
            <v>3273</v>
          </cell>
          <cell r="L465">
            <v>2766</v>
          </cell>
          <cell r="M465">
            <v>112.8</v>
          </cell>
          <cell r="N465">
            <v>64.3</v>
          </cell>
          <cell r="O465">
            <v>163279</v>
          </cell>
          <cell r="P465">
            <v>311943</v>
          </cell>
          <cell r="Q465">
            <v>177780</v>
          </cell>
          <cell r="R465">
            <v>0</v>
          </cell>
          <cell r="S465" t="str">
            <v>E</v>
          </cell>
          <cell r="T465" t="str">
            <v>С</v>
          </cell>
          <cell r="U465" t="str">
            <v>Изолация на външна стена , Изолация на под, Изолация на покрив, Мерки по осветление, Подмяна на дограма</v>
          </cell>
          <cell r="V465">
            <v>134161</v>
          </cell>
          <cell r="W465">
            <v>109.78</v>
          </cell>
          <cell r="X465">
            <v>38908</v>
          </cell>
          <cell r="Y465">
            <v>395076</v>
          </cell>
          <cell r="Z465">
            <v>10.1541</v>
          </cell>
          <cell r="AA465" t="str">
            <v>„НП за ЕЕ на МЖС"</v>
          </cell>
          <cell r="AB465">
            <v>43</v>
          </cell>
        </row>
        <row r="466">
          <cell r="A466">
            <v>176888113</v>
          </cell>
          <cell r="B466" t="str">
            <v>СДРУЖЕНИЕ НА СОБСТВЕНИЦИТЕ "гр.БУРГАС, к-с СЛАВЕЙКОВ бл.18"</v>
          </cell>
          <cell r="C466" t="str">
            <v>МЖС БЛ 18</v>
          </cell>
          <cell r="D466" t="str">
            <v>обл.БУРГАС</v>
          </cell>
          <cell r="E466" t="str">
            <v>общ.БУРГАС</v>
          </cell>
          <cell r="F466" t="str">
            <v>гр.БУРГАС</v>
          </cell>
          <cell r="G466" t="str">
            <v>"ТЕРМАЛ ИНЖЕНЕРИНГ"  ООД</v>
          </cell>
          <cell r="H466" t="str">
            <v>136ТЕР071</v>
          </cell>
          <cell r="I466">
            <v>42494</v>
          </cell>
          <cell r="J466" t="str">
            <v>1987</v>
          </cell>
          <cell r="K466">
            <v>10231</v>
          </cell>
          <cell r="L466">
            <v>7375</v>
          </cell>
          <cell r="M466">
            <v>160.4</v>
          </cell>
          <cell r="N466">
            <v>82.3</v>
          </cell>
          <cell r="O466">
            <v>685974</v>
          </cell>
          <cell r="P466">
            <v>1182641</v>
          </cell>
          <cell r="Q466">
            <v>607000</v>
          </cell>
          <cell r="R466">
            <v>323351</v>
          </cell>
          <cell r="S466" t="str">
            <v>F</v>
          </cell>
          <cell r="T466" t="str">
            <v>С</v>
          </cell>
          <cell r="U466" t="str">
            <v>Изолация на външна стена , Изолация на под, Изолация на покрив, Мерки по осветление, Мерки по системата за БГВ, Подмяна на дограма</v>
          </cell>
          <cell r="V466">
            <v>575554</v>
          </cell>
          <cell r="W466">
            <v>427.37</v>
          </cell>
          <cell r="X466">
            <v>150098.29999999999</v>
          </cell>
          <cell r="Y466">
            <v>1144670</v>
          </cell>
          <cell r="Z466">
            <v>7.6261000000000001</v>
          </cell>
          <cell r="AA466" t="str">
            <v>„НП за ЕЕ на МЖС"</v>
          </cell>
          <cell r="AB466">
            <v>48.66</v>
          </cell>
        </row>
        <row r="467">
          <cell r="A467">
            <v>176861422</v>
          </cell>
          <cell r="B467" t="str">
            <v>СДРУЖЕНИЕ НА СОБСТВЕНИЦИТЕ "гр.БУРГАС к-с СЛАВЕЙКОВ бл.32</v>
          </cell>
          <cell r="C467" t="str">
            <v>МЖС</v>
          </cell>
          <cell r="D467" t="str">
            <v>обл.БУРГАС</v>
          </cell>
          <cell r="E467" t="str">
            <v>общ.БУРГАС</v>
          </cell>
          <cell r="F467" t="str">
            <v>гр.БУРГАС</v>
          </cell>
          <cell r="G467" t="str">
            <v>"ТЕРМАЛ ИНЖЕНЕРИНГ"  ООД</v>
          </cell>
          <cell r="H467" t="str">
            <v>136ТЕР072</v>
          </cell>
          <cell r="I467">
            <v>42495</v>
          </cell>
          <cell r="J467" t="str">
            <v>1991</v>
          </cell>
          <cell r="K467">
            <v>10231</v>
          </cell>
          <cell r="L467">
            <v>7571</v>
          </cell>
          <cell r="M467">
            <v>144.6</v>
          </cell>
          <cell r="N467">
            <v>90.4</v>
          </cell>
          <cell r="O467">
            <v>735688</v>
          </cell>
          <cell r="P467">
            <v>1094691</v>
          </cell>
          <cell r="Q467">
            <v>684400</v>
          </cell>
          <cell r="R467">
            <v>343519</v>
          </cell>
          <cell r="S467">
            <v>0</v>
          </cell>
          <cell r="T467">
            <v>0</v>
          </cell>
          <cell r="U467" t="str">
            <v>Изолация на външна стена , Изолация на под, Изолация на покрив, Мерки по осветление, Подмяна на дограма</v>
          </cell>
          <cell r="V467">
            <v>410236</v>
          </cell>
          <cell r="W467">
            <v>336.05</v>
          </cell>
          <cell r="X467">
            <v>118967</v>
          </cell>
          <cell r="Y467">
            <v>1034415</v>
          </cell>
          <cell r="Z467">
            <v>8.6949000000000005</v>
          </cell>
          <cell r="AA467" t="str">
            <v>„НП за ЕЕ на МЖС"</v>
          </cell>
          <cell r="AB467">
            <v>37.47</v>
          </cell>
        </row>
        <row r="468">
          <cell r="A468" t="str">
            <v>176948101 ,176874544</v>
          </cell>
          <cell r="B468" t="str">
            <v>СДРУЖЕНИЕ НА СОБСТВЕНИЦИТЕ "гр.БУРГАС, ж.к.СЛАВЕЙКОВ, бл.27, вх.1,2,3,4,5,6,7,8</v>
          </cell>
          <cell r="C468" t="str">
            <v>МЖС</v>
          </cell>
          <cell r="D468" t="str">
            <v>обл.БУРГАС</v>
          </cell>
          <cell r="E468" t="str">
            <v>общ.БУРГАС</v>
          </cell>
          <cell r="F468" t="str">
            <v>гр.БУРГАС</v>
          </cell>
          <cell r="G468" t="str">
            <v>"ТЕРМАЛ ИНЖЕНЕРИНГ"  ООД</v>
          </cell>
          <cell r="H468" t="str">
            <v>136ТЕР073</v>
          </cell>
          <cell r="I468">
            <v>42499</v>
          </cell>
          <cell r="J468" t="str">
            <v>1974</v>
          </cell>
          <cell r="K468">
            <v>15709</v>
          </cell>
          <cell r="L468">
            <v>12934</v>
          </cell>
          <cell r="M468">
            <v>189</v>
          </cell>
          <cell r="N468">
            <v>93.9</v>
          </cell>
          <cell r="O468">
            <v>1805622</v>
          </cell>
          <cell r="P468">
            <v>2445735</v>
          </cell>
          <cell r="Q468">
            <v>1215000</v>
          </cell>
          <cell r="R468">
            <v>1240678</v>
          </cell>
          <cell r="S468" t="str">
            <v>F</v>
          </cell>
          <cell r="T468" t="str">
            <v>С</v>
          </cell>
          <cell r="U468" t="str">
            <v>Изолация на външна стена , Изолация на под, Изолация на покрив, Мерки по осветление, Мерки по системата за БГВ, Подмяна на дограма</v>
          </cell>
          <cell r="V468">
            <v>1230714</v>
          </cell>
          <cell r="W468">
            <v>566.07000000000005</v>
          </cell>
          <cell r="X468">
            <v>198192.23</v>
          </cell>
          <cell r="Y468">
            <v>1834244</v>
          </cell>
          <cell r="Z468">
            <v>9.2547999999999995</v>
          </cell>
          <cell r="AA468" t="str">
            <v>„НП за ЕЕ на МЖС"</v>
          </cell>
          <cell r="AB468">
            <v>50.32</v>
          </cell>
        </row>
        <row r="469">
          <cell r="A469">
            <v>176941217</v>
          </cell>
          <cell r="B469" t="str">
            <v>СДРУЖЕНИЕ НА СОБСТВЕНИЦИТЕ "гр.БУРГАС ж.к.СЛАВЕЙКОВ бл.38"</v>
          </cell>
          <cell r="C469" t="str">
            <v>МЖС 38</v>
          </cell>
          <cell r="D469" t="str">
            <v>обл.БУРГАС</v>
          </cell>
          <cell r="E469" t="str">
            <v>общ.БУРГАС</v>
          </cell>
          <cell r="F469" t="str">
            <v>гр.БУРГАС</v>
          </cell>
          <cell r="G469" t="str">
            <v>"ТЕРМАЛ ИНЖЕНЕРИНГ"  ООД</v>
          </cell>
          <cell r="H469" t="str">
            <v>136ТЕР074</v>
          </cell>
          <cell r="I469">
            <v>42499</v>
          </cell>
          <cell r="J469" t="str">
            <v>1971</v>
          </cell>
          <cell r="K469">
            <v>15709</v>
          </cell>
          <cell r="L469">
            <v>12892</v>
          </cell>
          <cell r="M469">
            <v>174.9</v>
          </cell>
          <cell r="N469">
            <v>97.8</v>
          </cell>
          <cell r="O469">
            <v>1514161</v>
          </cell>
          <cell r="P469">
            <v>2254653</v>
          </cell>
          <cell r="Q469">
            <v>1261300</v>
          </cell>
          <cell r="R469">
            <v>864318</v>
          </cell>
          <cell r="S469" t="str">
            <v>F</v>
          </cell>
          <cell r="T469" t="str">
            <v>С</v>
          </cell>
          <cell r="U469" t="str">
            <v>Изолация на външна стена , Изолация на под, Изолация на покрив, Мерки по осветление, Подмяна на дограма</v>
          </cell>
          <cell r="V469">
            <v>993276</v>
          </cell>
          <cell r="W469">
            <v>637.42999999999995</v>
          </cell>
          <cell r="X469">
            <v>224847</v>
          </cell>
          <cell r="Y469">
            <v>1746855</v>
          </cell>
          <cell r="Z469">
            <v>7.7690000000000001</v>
          </cell>
          <cell r="AA469" t="str">
            <v>„НП за ЕЕ на МЖС"</v>
          </cell>
          <cell r="AB469">
            <v>44.05</v>
          </cell>
        </row>
        <row r="470">
          <cell r="A470">
            <v>176885850</v>
          </cell>
          <cell r="B470" t="str">
            <v>СДРУЖЕНИЕ НА СОБЕСТВЕНИЦИТЕ "гр.БУРГАС, СЛАВЕЙКОВ бл.9</v>
          </cell>
          <cell r="C470" t="str">
            <v>МЖС</v>
          </cell>
          <cell r="D470" t="str">
            <v>обл.БУРГАС</v>
          </cell>
          <cell r="E470" t="str">
            <v>общ.БУРГАС</v>
          </cell>
          <cell r="F470" t="str">
            <v>гр.БУРГАС</v>
          </cell>
          <cell r="G470" t="str">
            <v>"ТЕРМАЛ ИНЖЕНЕРИНГ"  ООД</v>
          </cell>
          <cell r="H470" t="str">
            <v>136ТЕР075</v>
          </cell>
          <cell r="I470">
            <v>42499</v>
          </cell>
          <cell r="J470" t="str">
            <v>1973</v>
          </cell>
          <cell r="K470">
            <v>15709</v>
          </cell>
          <cell r="L470">
            <v>13083</v>
          </cell>
          <cell r="M470">
            <v>183.3</v>
          </cell>
          <cell r="N470">
            <v>103</v>
          </cell>
          <cell r="O470">
            <v>1556632</v>
          </cell>
          <cell r="P470">
            <v>2397971</v>
          </cell>
          <cell r="Q470">
            <v>1348000</v>
          </cell>
          <cell r="R470">
            <v>922973</v>
          </cell>
          <cell r="S470" t="str">
            <v>F</v>
          </cell>
          <cell r="T470" t="str">
            <v>С</v>
          </cell>
          <cell r="U470" t="str">
            <v>Изолация на външна стена , Изолация на под, Изолация на покрив, Мерки по осветление, Мерки по системата за БГВ, Подмяна на дограма</v>
          </cell>
          <cell r="V470">
            <v>1049930</v>
          </cell>
          <cell r="W470">
            <v>621.66999999999996</v>
          </cell>
          <cell r="X470">
            <v>218029.8</v>
          </cell>
          <cell r="Y470">
            <v>1830994.98</v>
          </cell>
          <cell r="Z470">
            <v>8.3978999999999999</v>
          </cell>
          <cell r="AA470" t="str">
            <v>„НП за ЕЕ на МЖС"</v>
          </cell>
          <cell r="AB470">
            <v>43.78</v>
          </cell>
        </row>
        <row r="471">
          <cell r="A471">
            <v>176860014</v>
          </cell>
          <cell r="B471" t="str">
            <v>СДРУЖЕНИЕ НА СОБСТВЕНИЦИТЕ "бл.36 СЛАВЕЙКОВ гр.БУРГАС</v>
          </cell>
          <cell r="C471" t="str">
            <v>МЖС</v>
          </cell>
          <cell r="D471" t="str">
            <v>обл.БУРГАС</v>
          </cell>
          <cell r="E471" t="str">
            <v>общ.БУРГАС</v>
          </cell>
          <cell r="F471" t="str">
            <v>гр.БУРГАС</v>
          </cell>
          <cell r="G471" t="str">
            <v>"ТЕРМАЛ ИНЖЕНЕРИНГ"  ООД</v>
          </cell>
          <cell r="H471" t="str">
            <v>136ТЕР076</v>
          </cell>
          <cell r="I471">
            <v>42499</v>
          </cell>
          <cell r="J471" t="str">
            <v>1973</v>
          </cell>
          <cell r="K471">
            <v>15709</v>
          </cell>
          <cell r="L471">
            <v>12686</v>
          </cell>
          <cell r="M471">
            <v>175</v>
          </cell>
          <cell r="N471">
            <v>91.6</v>
          </cell>
          <cell r="O471">
            <v>1319172</v>
          </cell>
          <cell r="P471">
            <v>2219758</v>
          </cell>
          <cell r="Q471">
            <v>1162200</v>
          </cell>
          <cell r="R471">
            <v>727457</v>
          </cell>
          <cell r="S471" t="str">
            <v>F</v>
          </cell>
          <cell r="T471" t="str">
            <v>С</v>
          </cell>
          <cell r="U471" t="str">
            <v>Изолация на външна стена , Изолация на под, Изолация на покрив, Мерки по осветление, Мерки по системата за БГВ, Подмяна на дограма</v>
          </cell>
          <cell r="V471">
            <v>1057503</v>
          </cell>
          <cell r="W471">
            <v>600.52</v>
          </cell>
          <cell r="X471">
            <v>237976</v>
          </cell>
          <cell r="Y471">
            <v>1864416.9</v>
          </cell>
          <cell r="Z471">
            <v>7.8343999999999996</v>
          </cell>
          <cell r="AA471" t="str">
            <v>„НП за ЕЕ на МЖС"</v>
          </cell>
          <cell r="AB471">
            <v>47.64</v>
          </cell>
        </row>
        <row r="472">
          <cell r="A472">
            <v>176836789</v>
          </cell>
          <cell r="B472" t="str">
            <v>СДРУЖЕНИЕ НА СОБСТВЕНИЦИТЕ "СДРУЖЕНИЕ 47-СЛАВЕЙКОВ</v>
          </cell>
          <cell r="C472" t="str">
            <v>МЖС</v>
          </cell>
          <cell r="D472" t="str">
            <v>обл.БУРГАС</v>
          </cell>
          <cell r="E472" t="str">
            <v>общ.БУРГАС</v>
          </cell>
          <cell r="F472" t="str">
            <v>гр.БУРГАС</v>
          </cell>
          <cell r="G472" t="str">
            <v>"ТЕРМАЛ ИНЖЕНЕРИНГ"  ООД</v>
          </cell>
          <cell r="H472" t="str">
            <v>136ТЕР077</v>
          </cell>
          <cell r="I472">
            <v>42500</v>
          </cell>
          <cell r="J472" t="str">
            <v>1980</v>
          </cell>
          <cell r="K472">
            <v>8053</v>
          </cell>
          <cell r="L472">
            <v>6503</v>
          </cell>
          <cell r="M472">
            <v>152.69999999999999</v>
          </cell>
          <cell r="N472">
            <v>70</v>
          </cell>
          <cell r="O472">
            <v>468778</v>
          </cell>
          <cell r="P472">
            <v>992958</v>
          </cell>
          <cell r="Q472">
            <v>456150</v>
          </cell>
          <cell r="R472">
            <v>0</v>
          </cell>
          <cell r="S472" t="str">
            <v>G</v>
          </cell>
          <cell r="T472" t="str">
            <v>С</v>
          </cell>
          <cell r="U472" t="str">
            <v>Изолация на външна стена , Изолация на под, Изолация на покрив, Мерки по осветление, Подмяна на дограма</v>
          </cell>
          <cell r="V472">
            <v>536807</v>
          </cell>
          <cell r="W472">
            <v>439.58</v>
          </cell>
          <cell r="X472">
            <v>155674</v>
          </cell>
          <cell r="Y472">
            <v>650321</v>
          </cell>
          <cell r="Z472">
            <v>4.1773999999999996</v>
          </cell>
          <cell r="AA472" t="str">
            <v>„НП за ЕЕ на МЖС"</v>
          </cell>
          <cell r="AB472">
            <v>54.06</v>
          </cell>
        </row>
        <row r="473">
          <cell r="A473">
            <v>176941249</v>
          </cell>
          <cell r="B473" t="str">
            <v>СДРУЖЕНИЕ НА СОБСТВЕНИЦИТЕ "БУРГАС - СЛАВЕЙКОВ -30 -5,6,7,8</v>
          </cell>
          <cell r="C473" t="str">
            <v>МЖС</v>
          </cell>
          <cell r="D473" t="str">
            <v>обл.БУРГАС</v>
          </cell>
          <cell r="E473" t="str">
            <v>общ.БУРГАС</v>
          </cell>
          <cell r="F473" t="str">
            <v>гр.БУРГАС</v>
          </cell>
          <cell r="G473" t="str">
            <v>"ТЕРМАЛ ИНЖЕНЕРИНГ"  ООД</v>
          </cell>
          <cell r="H473" t="str">
            <v>136ТЕР078</v>
          </cell>
          <cell r="I473">
            <v>42500</v>
          </cell>
          <cell r="J473" t="str">
            <v>1971</v>
          </cell>
          <cell r="K473">
            <v>7855</v>
          </cell>
          <cell r="L473">
            <v>6452</v>
          </cell>
          <cell r="M473">
            <v>131.30000000000001</v>
          </cell>
          <cell r="N473">
            <v>78.900000000000006</v>
          </cell>
          <cell r="O473">
            <v>519306</v>
          </cell>
          <cell r="P473">
            <v>846905</v>
          </cell>
          <cell r="Q473">
            <v>508110</v>
          </cell>
          <cell r="R473">
            <v>133989</v>
          </cell>
          <cell r="S473" t="str">
            <v>F</v>
          </cell>
          <cell r="T473" t="str">
            <v>С</v>
          </cell>
          <cell r="U473" t="str">
            <v>Изолация на външна стена , Изолация на под, Изолация на покрив, Мерки по осветление, Мерки по системата за БГВ, Подмяна на дограма</v>
          </cell>
          <cell r="V473">
            <v>337795</v>
          </cell>
          <cell r="W473">
            <v>254.7</v>
          </cell>
          <cell r="X473">
            <v>90074.8</v>
          </cell>
          <cell r="Y473">
            <v>894809</v>
          </cell>
          <cell r="Z473">
            <v>9.9339999999999993</v>
          </cell>
          <cell r="AA473" t="str">
            <v>„НП за ЕЕ на МЖС"</v>
          </cell>
          <cell r="AB473">
            <v>39.880000000000003</v>
          </cell>
        </row>
        <row r="474">
          <cell r="A474">
            <v>176856560</v>
          </cell>
          <cell r="B474" t="str">
            <v>СДРУЖЕНИЕ НА СОБСТВЕНИЦИТЕ "БУРГАС, СЛАВЕЙКОВ 34", вх. 3-8</v>
          </cell>
          <cell r="C474" t="str">
            <v>МЖС</v>
          </cell>
          <cell r="D474" t="str">
            <v>обл.БУРГАС</v>
          </cell>
          <cell r="E474" t="str">
            <v>общ.БУРГАС</v>
          </cell>
          <cell r="F474" t="str">
            <v>гр.БУРГАС</v>
          </cell>
          <cell r="G474" t="str">
            <v>"ТЕРМАЛ ИНЖЕНЕРИНГ"  ООД</v>
          </cell>
          <cell r="H474" t="str">
            <v>136ТЕР079</v>
          </cell>
          <cell r="I474">
            <v>42501</v>
          </cell>
          <cell r="J474" t="str">
            <v>1971</v>
          </cell>
          <cell r="K474">
            <v>11782</v>
          </cell>
          <cell r="L474">
            <v>9693</v>
          </cell>
          <cell r="M474">
            <v>218.6</v>
          </cell>
          <cell r="N474">
            <v>98.9</v>
          </cell>
          <cell r="O474">
            <v>1477025</v>
          </cell>
          <cell r="P474">
            <v>2118949</v>
          </cell>
          <cell r="Q474">
            <v>658400</v>
          </cell>
          <cell r="R474">
            <v>1028587</v>
          </cell>
          <cell r="S474" t="str">
            <v>F</v>
          </cell>
          <cell r="T474" t="str">
            <v>С</v>
          </cell>
          <cell r="U474" t="str">
            <v>Изолация на външна стена , Изолация на под, Изолация на покрив, Мерки по системата за БГВ, Подмяна на дограма</v>
          </cell>
          <cell r="V474">
            <v>1160522</v>
          </cell>
          <cell r="W474">
            <v>549.46</v>
          </cell>
          <cell r="X474">
            <v>192557</v>
          </cell>
          <cell r="Y474">
            <v>1378007</v>
          </cell>
          <cell r="Z474">
            <v>7.1562999999999999</v>
          </cell>
          <cell r="AA474" t="str">
            <v>„НП за ЕЕ на МЖС"</v>
          </cell>
          <cell r="AB474">
            <v>54.76</v>
          </cell>
        </row>
        <row r="475">
          <cell r="A475">
            <v>176867005</v>
          </cell>
          <cell r="B475" t="str">
            <v>СДРУЖЕНИЕ НА СОБСТВЕНИЦИТЕ "БУРГАС, СЛАВЕЙКОВ, бл.6, вх.1, 2, 3, 4"</v>
          </cell>
          <cell r="C475" t="str">
            <v>МЖС</v>
          </cell>
          <cell r="D475" t="str">
            <v>обл.БУРГАС</v>
          </cell>
          <cell r="E475" t="str">
            <v>общ.БУРГАС</v>
          </cell>
          <cell r="F475" t="str">
            <v>гр.БУРГАС</v>
          </cell>
          <cell r="G475" t="str">
            <v>"ТЕРМАЛ ИНЖЕНЕРИНГ"  ООД</v>
          </cell>
          <cell r="H475" t="str">
            <v>136ТЕР080</v>
          </cell>
          <cell r="I475">
            <v>42501</v>
          </cell>
          <cell r="J475" t="str">
            <v>1991</v>
          </cell>
          <cell r="K475">
            <v>12754</v>
          </cell>
          <cell r="L475">
            <v>10861</v>
          </cell>
          <cell r="M475">
            <v>163.6</v>
          </cell>
          <cell r="N475">
            <v>87.2</v>
          </cell>
          <cell r="O475">
            <v>990760</v>
          </cell>
          <cell r="P475">
            <v>1776706</v>
          </cell>
          <cell r="Q475">
            <v>946830</v>
          </cell>
          <cell r="R475">
            <v>440750</v>
          </cell>
          <cell r="S475" t="str">
            <v>F</v>
          </cell>
          <cell r="T475" t="str">
            <v>С</v>
          </cell>
          <cell r="U475" t="str">
            <v>Изолация на външна стена , Изолация на под, Изолация на покрив, Мерки по осветление, Мерки по системата за БГВ, Подмяна на дограма</v>
          </cell>
          <cell r="V475">
            <v>829874</v>
          </cell>
          <cell r="W475">
            <v>459.08</v>
          </cell>
          <cell r="X475">
            <v>161469</v>
          </cell>
          <cell r="Y475">
            <v>1859925</v>
          </cell>
          <cell r="Z475">
            <v>11.518700000000001</v>
          </cell>
          <cell r="AA475" t="str">
            <v>„НП за ЕЕ на МЖС"</v>
          </cell>
          <cell r="AB475">
            <v>46.7</v>
          </cell>
        </row>
        <row r="476">
          <cell r="A476">
            <v>176856023</v>
          </cell>
          <cell r="B476" t="str">
            <v>СДРУЖЕНИЕ НА СОБСТВЕНИЦИТЕ "БУРГАС, СЛАВЕЙКОВ 62</v>
          </cell>
          <cell r="C476" t="str">
            <v>МЖС</v>
          </cell>
          <cell r="D476" t="str">
            <v>обл.БУРГАС</v>
          </cell>
          <cell r="E476" t="str">
            <v>общ.БУРГАС</v>
          </cell>
          <cell r="F476" t="str">
            <v>гр.БУРГАС</v>
          </cell>
          <cell r="G476" t="str">
            <v>"ТЕРМАЛ ИНЖЕНЕРИНГ"  ООД</v>
          </cell>
          <cell r="H476" t="str">
            <v>136ТЕР081</v>
          </cell>
          <cell r="I476">
            <v>42517</v>
          </cell>
          <cell r="J476" t="str">
            <v>1977</v>
          </cell>
          <cell r="K476">
            <v>16416</v>
          </cell>
          <cell r="L476">
            <v>11026</v>
          </cell>
          <cell r="M476">
            <v>145</v>
          </cell>
          <cell r="N476">
            <v>91.7</v>
          </cell>
          <cell r="O476">
            <v>1294783</v>
          </cell>
          <cell r="P476">
            <v>1599616</v>
          </cell>
          <cell r="Q476">
            <v>1011600</v>
          </cell>
          <cell r="R476">
            <v>658804</v>
          </cell>
          <cell r="S476" t="str">
            <v>E</v>
          </cell>
          <cell r="T476" t="str">
            <v>С</v>
          </cell>
          <cell r="U476" t="str">
            <v>Изолация на външна стена , Изолация на под, Изолация на покрив, Мерки по осветление, Мерки по системата за БГВ, Подмяна на дограма</v>
          </cell>
          <cell r="V476">
            <v>588285</v>
          </cell>
          <cell r="W476">
            <v>363.74</v>
          </cell>
          <cell r="X476">
            <v>127182</v>
          </cell>
          <cell r="Y476">
            <v>1635546</v>
          </cell>
          <cell r="Z476">
            <v>12.8598</v>
          </cell>
          <cell r="AA476" t="str">
            <v>„НП за ЕЕ на МЖС"</v>
          </cell>
          <cell r="AB476">
            <v>36.770000000000003</v>
          </cell>
        </row>
        <row r="477">
          <cell r="A477">
            <v>177008021</v>
          </cell>
          <cell r="B477" t="str">
            <v>СДРУЖЕНИЕ НА СОБСТВЕНИЦИТЕ "гр.БУРГАС, ул.ХАН КРУМ 11 и ул.СЪГЛАСИЕ 6"</v>
          </cell>
          <cell r="C477" t="str">
            <v>МЖС-БУРГАС, "ХАН КРУМ" 11</v>
          </cell>
          <cell r="D477" t="str">
            <v>обл.БУРГАС</v>
          </cell>
          <cell r="E477" t="str">
            <v>общ.БУРГАС</v>
          </cell>
          <cell r="F477" t="str">
            <v>гр.БУРГАС</v>
          </cell>
          <cell r="G477" t="str">
            <v>"ТЕРМАЛ ИНЖЕНЕРИНГ"  ООД</v>
          </cell>
          <cell r="H477" t="str">
            <v>136ТЕР082</v>
          </cell>
          <cell r="I477">
            <v>42529</v>
          </cell>
          <cell r="J477" t="str">
            <v>1961</v>
          </cell>
          <cell r="K477">
            <v>3525</v>
          </cell>
          <cell r="L477">
            <v>2909</v>
          </cell>
          <cell r="M477">
            <v>114.18</v>
          </cell>
          <cell r="N477">
            <v>61.88</v>
          </cell>
          <cell r="O477">
            <v>192643</v>
          </cell>
          <cell r="P477">
            <v>332149</v>
          </cell>
          <cell r="Q477">
            <v>180010</v>
          </cell>
          <cell r="R477">
            <v>0</v>
          </cell>
          <cell r="S477" t="str">
            <v>E</v>
          </cell>
          <cell r="T477" t="str">
            <v>B</v>
          </cell>
          <cell r="U477" t="str">
            <v>Изолация на външна стена , Изолация на под, Изолация на покрив, Мерки по осветление, Подмяна на дограма</v>
          </cell>
          <cell r="V477">
            <v>152135</v>
          </cell>
          <cell r="W477">
            <v>109.86</v>
          </cell>
          <cell r="X477">
            <v>65172</v>
          </cell>
          <cell r="Y477">
            <v>286999</v>
          </cell>
          <cell r="Z477">
            <v>4.4036999999999997</v>
          </cell>
          <cell r="AA477" t="str">
            <v>„НП за ЕЕ на МЖС"</v>
          </cell>
          <cell r="AB477">
            <v>45.8</v>
          </cell>
        </row>
        <row r="478">
          <cell r="A478">
            <v>177016712</v>
          </cell>
          <cell r="B478" t="str">
            <v>СДРУЖЕНИЕ НА СОБСТВЕНИЦИТЕ "гр.БУРГАС, община БУРГАС, ул."РИЛСКА" #46 и ул."ПРОФ.АСЕН ЗЛАТАРОВ" #24"</v>
          </cell>
          <cell r="C478" t="str">
            <v>МЖС-БУРГАС</v>
          </cell>
          <cell r="D478" t="str">
            <v>обл.БУРГАС</v>
          </cell>
          <cell r="E478" t="str">
            <v>общ.БУРГАС</v>
          </cell>
          <cell r="F478" t="str">
            <v>гр.БУРГАС</v>
          </cell>
          <cell r="G478" t="str">
            <v>"ТЕРМАЛ ИНЖЕНЕРИНГ"  ООД</v>
          </cell>
          <cell r="H478" t="str">
            <v>136ТЕР083</v>
          </cell>
          <cell r="I478">
            <v>42534</v>
          </cell>
          <cell r="J478" t="str">
            <v>1923</v>
          </cell>
          <cell r="K478">
            <v>404</v>
          </cell>
          <cell r="L478">
            <v>384</v>
          </cell>
          <cell r="M478">
            <v>204.6</v>
          </cell>
          <cell r="N478">
            <v>79.3</v>
          </cell>
          <cell r="O478">
            <v>48569</v>
          </cell>
          <cell r="P478">
            <v>78564</v>
          </cell>
          <cell r="Q478">
            <v>30457</v>
          </cell>
          <cell r="R478">
            <v>0</v>
          </cell>
          <cell r="S478" t="str">
            <v>F</v>
          </cell>
          <cell r="T478" t="str">
            <v>B</v>
          </cell>
          <cell r="U478" t="str">
            <v>Изолация на външна стена , Изолация на покрив, Подмяна на дограма</v>
          </cell>
          <cell r="V478">
            <v>48106</v>
          </cell>
          <cell r="W478">
            <v>14.67</v>
          </cell>
          <cell r="X478">
            <v>9722</v>
          </cell>
          <cell r="Y478">
            <v>54945</v>
          </cell>
          <cell r="Z478">
            <v>5.6516000000000002</v>
          </cell>
          <cell r="AA478" t="str">
            <v>„НП за ЕЕ на МЖС"</v>
          </cell>
          <cell r="AB478">
            <v>61.23</v>
          </cell>
        </row>
        <row r="479">
          <cell r="A479">
            <v>177009696</v>
          </cell>
          <cell r="B479" t="str">
            <v>СДРУЖЕНИЕ НА СОБСТВЕНИЦИТЕ "гр-БУРГАС, ОБЩИНА БУРГАС, ул.КНЯЗ АЛЕКСАНДЪР БАТЕНБЕРГ" 1"</v>
          </cell>
          <cell r="C479" t="str">
            <v>МЖС-БУРГАС, "КН. АЛ. БАТЕНБЕРГ" 1</v>
          </cell>
          <cell r="D479" t="str">
            <v>обл.БУРГАС</v>
          </cell>
          <cell r="E479" t="str">
            <v>общ.БУРГАС</v>
          </cell>
          <cell r="F479" t="str">
            <v>гр.БУРГАС</v>
          </cell>
          <cell r="G479" t="str">
            <v>"ТЕРМАЛ ИНЖЕНЕРИНГ"  ООД</v>
          </cell>
          <cell r="H479" t="str">
            <v>136ТЕР084</v>
          </cell>
          <cell r="I479">
            <v>42534</v>
          </cell>
          <cell r="J479" t="str">
            <v>1946</v>
          </cell>
          <cell r="K479">
            <v>2595</v>
          </cell>
          <cell r="L479">
            <v>1887</v>
          </cell>
          <cell r="M479">
            <v>148.4</v>
          </cell>
          <cell r="N479">
            <v>58.7</v>
          </cell>
          <cell r="O479">
            <v>135387</v>
          </cell>
          <cell r="P479">
            <v>280079</v>
          </cell>
          <cell r="Q479">
            <v>110750</v>
          </cell>
          <cell r="R479">
            <v>0</v>
          </cell>
          <cell r="S479" t="str">
            <v>F</v>
          </cell>
          <cell r="T479" t="str">
            <v>B</v>
          </cell>
          <cell r="U479" t="str">
            <v>Изолация на външна стена , Изолация на под, Изолация на покрив, Подмяна на дограма</v>
          </cell>
          <cell r="V479">
            <v>169322</v>
          </cell>
          <cell r="W479">
            <v>114.8</v>
          </cell>
          <cell r="X479">
            <v>68472</v>
          </cell>
          <cell r="Y479">
            <v>217093</v>
          </cell>
          <cell r="Z479">
            <v>3.1705000000000001</v>
          </cell>
          <cell r="AA479" t="str">
            <v>„НП за ЕЕ на МЖС"</v>
          </cell>
          <cell r="AB479">
            <v>60.45</v>
          </cell>
        </row>
        <row r="480">
          <cell r="A480">
            <v>177008231</v>
          </cell>
          <cell r="B480" t="str">
            <v>СДРУЖЕНИЕ НА СОБСТВЕНИЦИТЕ "гр.БУРГАС, община БУРГАС, ул.ХАН КРУМ 13"</v>
          </cell>
          <cell r="C480" t="str">
            <v>МЖС-БУРГАС, "ХАН КРУМ" 13-ЖИЛ. СГР.</v>
          </cell>
          <cell r="D480" t="str">
            <v>обл.БУРГАС</v>
          </cell>
          <cell r="E480" t="str">
            <v>общ.БУРГАС</v>
          </cell>
          <cell r="F480" t="str">
            <v>гр.БУРГАС</v>
          </cell>
          <cell r="G480" t="str">
            <v>"ТЕРМАЛ ИНЖЕНЕРИНГ"  ООД</v>
          </cell>
          <cell r="H480" t="str">
            <v>136ТЕР085</v>
          </cell>
          <cell r="I480">
            <v>42536</v>
          </cell>
          <cell r="J480" t="str">
            <v>1926</v>
          </cell>
          <cell r="K480">
            <v>872</v>
          </cell>
          <cell r="L480">
            <v>673</v>
          </cell>
          <cell r="M480">
            <v>144</v>
          </cell>
          <cell r="N480">
            <v>57.5</v>
          </cell>
          <cell r="O480">
            <v>39201</v>
          </cell>
          <cell r="P480">
            <v>96898</v>
          </cell>
          <cell r="Q480">
            <v>38680</v>
          </cell>
          <cell r="R480">
            <v>0</v>
          </cell>
          <cell r="S480" t="str">
            <v>E</v>
          </cell>
          <cell r="T480" t="str">
            <v>B</v>
          </cell>
          <cell r="U480" t="str">
            <v>Изолация на външна стена , Изолация на под, Изолация на покрив, Мерки по осветление, Подмяна на дограма</v>
          </cell>
          <cell r="V480">
            <v>58209</v>
          </cell>
          <cell r="W480">
            <v>32.659999999999997</v>
          </cell>
          <cell r="X480">
            <v>19855</v>
          </cell>
          <cell r="Y480">
            <v>74745</v>
          </cell>
          <cell r="Z480">
            <v>3.7645</v>
          </cell>
          <cell r="AA480" t="str">
            <v>„НП за ЕЕ на МЖС"</v>
          </cell>
          <cell r="AB480">
            <v>60.07</v>
          </cell>
        </row>
        <row r="481">
          <cell r="A481">
            <v>177008231</v>
          </cell>
          <cell r="B481" t="str">
            <v>СДРУЖЕНИЕ НА СОБСТВЕНИЦИТЕ "гр.БУРГАС, община БУРГАС, ул.ХАН КРУМ 13"</v>
          </cell>
          <cell r="C481" t="str">
            <v>МЖС-БУРГАС, "ХАН КРУМ" 13-ТЪРГ. ЧАСТ</v>
          </cell>
          <cell r="D481" t="str">
            <v>обл.БУРГАС</v>
          </cell>
          <cell r="E481" t="str">
            <v>общ.БУРГАС</v>
          </cell>
          <cell r="F481" t="str">
            <v>гр.БУРГАС</v>
          </cell>
          <cell r="G481" t="str">
            <v>"ТЕРМАЛ ИНЖЕНЕРИНГ"  ООД</v>
          </cell>
          <cell r="H481" t="str">
            <v>136ТЕР086</v>
          </cell>
          <cell r="I481">
            <v>42537</v>
          </cell>
          <cell r="J481" t="str">
            <v>1926</v>
          </cell>
          <cell r="K481">
            <v>163</v>
          </cell>
          <cell r="L481">
            <v>130</v>
          </cell>
          <cell r="M481">
            <v>65.040000000000006</v>
          </cell>
          <cell r="N481">
            <v>26.5</v>
          </cell>
          <cell r="O481">
            <v>2888</v>
          </cell>
          <cell r="P481">
            <v>8455</v>
          </cell>
          <cell r="Q481">
            <v>3440</v>
          </cell>
          <cell r="R481">
            <v>0</v>
          </cell>
          <cell r="S481" t="str">
            <v>A</v>
          </cell>
          <cell r="T481" t="str">
            <v>A+</v>
          </cell>
          <cell r="U481" t="str">
            <v>Изолация на външна стена , Изолация на под, Подмяна на дограма</v>
          </cell>
          <cell r="V481">
            <v>5009</v>
          </cell>
          <cell r="W481">
            <v>4.0999999999999996</v>
          </cell>
          <cell r="X481">
            <v>3216</v>
          </cell>
          <cell r="Y481">
            <v>34486</v>
          </cell>
          <cell r="Z481">
            <v>10.7232</v>
          </cell>
          <cell r="AA481" t="str">
            <v>„НП за ЕЕ на МЖС"</v>
          </cell>
          <cell r="AB481">
            <v>59.24</v>
          </cell>
        </row>
        <row r="482">
          <cell r="A482">
            <v>176931504</v>
          </cell>
          <cell r="B482" t="str">
            <v>СДРУЖЕНИЕ НА СОБСТВЕНИЦИТЕ "ГР.БУРГАС, СЛАВЕЙКОВ БЛ.29"</v>
          </cell>
          <cell r="C482" t="str">
            <v>МЖС-БУРГАС, "СЛАВЕЙКОВ" БЛ. 29</v>
          </cell>
          <cell r="D482" t="str">
            <v>обл.БУРГАС</v>
          </cell>
          <cell r="E482" t="str">
            <v>общ.БУРГАС</v>
          </cell>
          <cell r="F482" t="str">
            <v>гр.БУРГАС</v>
          </cell>
          <cell r="G482" t="str">
            <v>"ТЕРМАЛ ИНЖЕНЕРИНГ"  ООД</v>
          </cell>
          <cell r="H482" t="str">
            <v>136ТЕР089</v>
          </cell>
          <cell r="I482">
            <v>42536</v>
          </cell>
          <cell r="J482" t="str">
            <v>1971</v>
          </cell>
          <cell r="K482">
            <v>15709</v>
          </cell>
          <cell r="L482">
            <v>12892</v>
          </cell>
          <cell r="M482">
            <v>162</v>
          </cell>
          <cell r="N482">
            <v>79.599999999999994</v>
          </cell>
          <cell r="O482">
            <v>1414318</v>
          </cell>
          <cell r="P482">
            <v>2089026</v>
          </cell>
          <cell r="Q482">
            <v>1025870</v>
          </cell>
          <cell r="R482">
            <v>754555</v>
          </cell>
          <cell r="S482" t="str">
            <v>F</v>
          </cell>
          <cell r="T482" t="str">
            <v>С</v>
          </cell>
          <cell r="U482" t="str">
            <v>Изолация на външна стена , Изолация на под, Изолация на покрив, Мерки по осветление, Мерки по системата за БГВ, Подмяна на дограма</v>
          </cell>
          <cell r="V482">
            <v>1063152</v>
          </cell>
          <cell r="W482">
            <v>622.9</v>
          </cell>
          <cell r="X482">
            <v>219306.77</v>
          </cell>
          <cell r="Y482">
            <v>1918218</v>
          </cell>
          <cell r="Z482">
            <v>8.7467000000000006</v>
          </cell>
          <cell r="AA482" t="str">
            <v>„НП за ЕЕ на МЖС"</v>
          </cell>
          <cell r="AB482">
            <v>50.89</v>
          </cell>
        </row>
        <row r="483">
          <cell r="A483">
            <v>176828550</v>
          </cell>
          <cell r="B483" t="str">
            <v>СДРУЖЕНИЕ НА СОБСТВЕНИЦИТЕ "ПРОХЛАДА 7911-ГР. ГАБРОВО</v>
          </cell>
          <cell r="C483" t="str">
            <v>МЖС ГАБРОВО</v>
          </cell>
          <cell r="D483" t="str">
            <v>обл.ГАБРОВО</v>
          </cell>
          <cell r="E483" t="str">
            <v>общ.ГАБРОВО</v>
          </cell>
          <cell r="F483" t="str">
            <v>гр.ГАБРОВО</v>
          </cell>
          <cell r="G483" t="str">
            <v>"ЕНЕФЕКТ- КОНСУЛТ" ЕООД</v>
          </cell>
          <cell r="H483" t="str">
            <v>158ЕЕК032</v>
          </cell>
          <cell r="I483">
            <v>42307</v>
          </cell>
          <cell r="J483" t="str">
            <v>1978</v>
          </cell>
          <cell r="K483">
            <v>4655</v>
          </cell>
          <cell r="L483">
            <v>4575</v>
          </cell>
          <cell r="M483">
            <v>137.80000000000001</v>
          </cell>
          <cell r="N483">
            <v>83.9</v>
          </cell>
          <cell r="O483">
            <v>339742</v>
          </cell>
          <cell r="P483">
            <v>630486</v>
          </cell>
          <cell r="Q483">
            <v>384000</v>
          </cell>
          <cell r="R483">
            <v>0</v>
          </cell>
          <cell r="S483" t="str">
            <v>D</v>
          </cell>
          <cell r="T483" t="str">
            <v>С</v>
          </cell>
          <cell r="U483" t="str">
            <v>Изолация на външна стена , Изолация на под, Изолация на покрив, Мерки по осветление, Подмяна на дограма</v>
          </cell>
          <cell r="V483">
            <v>246514</v>
          </cell>
          <cell r="W483">
            <v>88.611000000000004</v>
          </cell>
          <cell r="X483">
            <v>24537</v>
          </cell>
          <cell r="Y483">
            <v>264462</v>
          </cell>
          <cell r="Z483">
            <v>10.778</v>
          </cell>
          <cell r="AA483" t="str">
            <v>„НП за ЕЕ на МЖС"</v>
          </cell>
          <cell r="AB483">
            <v>39.090000000000003</v>
          </cell>
        </row>
        <row r="484">
          <cell r="A484">
            <v>176833476</v>
          </cell>
          <cell r="B484" t="str">
            <v>СДРУЖЕНИЕ НА СОБСТВЕНИЦИТЕ "ПЕРНИК ТЕВА - 8АБ", ГР. ПЕРНИК</v>
          </cell>
          <cell r="C484" t="str">
            <v>МЖС-ПЕРНИК, "ТЕВА" БЛ. 8</v>
          </cell>
          <cell r="D484" t="str">
            <v>обл.ПЕРНИК</v>
          </cell>
          <cell r="E484" t="str">
            <v>общ.ПЕРНИК</v>
          </cell>
          <cell r="F484" t="str">
            <v>гр.ПЕРНИК</v>
          </cell>
          <cell r="G484" t="str">
            <v>"КОМПАНИЯ ЗА ЕНЕРГИЙНО ОБСЛЕДВАНЕ - ЗЕНИТ" ООД</v>
          </cell>
          <cell r="H484" t="str">
            <v>160ЗЕН033</v>
          </cell>
          <cell r="I484">
            <v>42354</v>
          </cell>
          <cell r="J484" t="str">
            <v>1986</v>
          </cell>
          <cell r="K484">
            <v>4453</v>
          </cell>
          <cell r="L484">
            <v>3572</v>
          </cell>
          <cell r="M484">
            <v>198.28</v>
          </cell>
          <cell r="N484">
            <v>126.28</v>
          </cell>
          <cell r="O484">
            <v>557210</v>
          </cell>
          <cell r="P484">
            <v>708261</v>
          </cell>
          <cell r="Q484">
            <v>451090</v>
          </cell>
          <cell r="R484">
            <v>449067</v>
          </cell>
          <cell r="S484" t="str">
            <v>E</v>
          </cell>
          <cell r="T484" t="str">
            <v>С</v>
          </cell>
          <cell r="U484" t="str">
            <v>Изолация на външна стена , Изолация на покрив, Мерки по осветление, Мерки по сградни инсталации(тръбна мрежа), Подмяна на дограма</v>
          </cell>
          <cell r="V484">
            <v>257211</v>
          </cell>
          <cell r="W484">
            <v>82.5</v>
          </cell>
          <cell r="X484">
            <v>24253</v>
          </cell>
          <cell r="Y484">
            <v>196002</v>
          </cell>
          <cell r="Z484">
            <v>8.0815000000000001</v>
          </cell>
          <cell r="AA484" t="str">
            <v>„НП за ЕЕ на МЖС"</v>
          </cell>
          <cell r="AB484">
            <v>36.31</v>
          </cell>
        </row>
        <row r="485">
          <cell r="A485">
            <v>176824566</v>
          </cell>
          <cell r="B485" t="str">
            <v>СДРУЖЕНИЕ НА СОБСТВЕНИЦИТЕ "ПЕРНИК ЖК.ТЕВА БЛ.42 АБ"</v>
          </cell>
          <cell r="C485" t="str">
            <v>МЖС 42</v>
          </cell>
          <cell r="D485" t="str">
            <v>обл.ПЕРНИК</v>
          </cell>
          <cell r="E485" t="str">
            <v>общ.ПЕРНИК</v>
          </cell>
          <cell r="F485" t="str">
            <v>гр.ПЕРНИК</v>
          </cell>
          <cell r="G485" t="str">
            <v>"КОМПАНИЯ ЗА ЕНЕРГИЙНО ОБСЛЕДВАНЕ - ЗЕНИТ" ООД</v>
          </cell>
          <cell r="H485" t="str">
            <v>160ЗЕН034</v>
          </cell>
          <cell r="I485">
            <v>42354</v>
          </cell>
          <cell r="J485" t="str">
            <v>1986</v>
          </cell>
          <cell r="K485">
            <v>4023.15</v>
          </cell>
          <cell r="L485">
            <v>3093</v>
          </cell>
          <cell r="M485">
            <v>226.4</v>
          </cell>
          <cell r="N485">
            <v>140.30000000000001</v>
          </cell>
          <cell r="O485">
            <v>408719</v>
          </cell>
          <cell r="P485">
            <v>700299</v>
          </cell>
          <cell r="Q485">
            <v>434000</v>
          </cell>
          <cell r="R485">
            <v>334518</v>
          </cell>
          <cell r="S485" t="str">
            <v>E</v>
          </cell>
          <cell r="T485" t="str">
            <v>С</v>
          </cell>
          <cell r="U485" t="str">
            <v>Изолация на външна стена , Изолация на покрив, Мерки по осветление, Мерки по сградни инсталации(тръбна мрежа), Подмяна на дограма</v>
          </cell>
          <cell r="V485">
            <v>266283</v>
          </cell>
          <cell r="W485">
            <v>85.18</v>
          </cell>
          <cell r="X485">
            <v>25114</v>
          </cell>
          <cell r="Y485">
            <v>201044</v>
          </cell>
          <cell r="Z485">
            <v>8.0052000000000003</v>
          </cell>
          <cell r="AA485" t="str">
            <v>„НП за ЕЕ на МЖС"</v>
          </cell>
          <cell r="AB485">
            <v>38.020000000000003</v>
          </cell>
        </row>
        <row r="486">
          <cell r="A486">
            <v>176835462</v>
          </cell>
          <cell r="B486" t="str">
            <v>СДРУЖЕНИЕ НА СОБСТВЕНИЦИТЕ "ТЕВА 50 АБ"</v>
          </cell>
          <cell r="C486" t="str">
            <v>МЖС БЛ 50</v>
          </cell>
          <cell r="D486" t="str">
            <v>обл.ПЕРНИК</v>
          </cell>
          <cell r="E486" t="str">
            <v>общ.ПЕРНИК</v>
          </cell>
          <cell r="F486" t="str">
            <v>гр.ПЕРНИК</v>
          </cell>
          <cell r="G486" t="str">
            <v>"КОМПАНИЯ ЗА ЕНЕРГИЙНО ОБСЛЕДВАНЕ - ЗЕНИТ" ООД</v>
          </cell>
          <cell r="H486" t="str">
            <v>160ЗЕН035</v>
          </cell>
          <cell r="I486">
            <v>42354</v>
          </cell>
          <cell r="J486" t="str">
            <v>1986</v>
          </cell>
          <cell r="K486">
            <v>4024.3</v>
          </cell>
          <cell r="L486">
            <v>3147</v>
          </cell>
          <cell r="M486">
            <v>227.26</v>
          </cell>
          <cell r="N486">
            <v>145.22999999999999</v>
          </cell>
          <cell r="O486">
            <v>529072</v>
          </cell>
          <cell r="P486">
            <v>715183</v>
          </cell>
          <cell r="Q486">
            <v>457000</v>
          </cell>
          <cell r="R486">
            <v>384799</v>
          </cell>
          <cell r="S486" t="str">
            <v>F</v>
          </cell>
          <cell r="T486" t="str">
            <v>С</v>
          </cell>
          <cell r="U486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486">
            <v>258172</v>
          </cell>
          <cell r="W486">
            <v>110.66</v>
          </cell>
          <cell r="X486">
            <v>24316</v>
          </cell>
          <cell r="Y486">
            <v>191639</v>
          </cell>
          <cell r="Z486">
            <v>7.8811</v>
          </cell>
          <cell r="AA486" t="str">
            <v>„НП за ЕЕ на МЖС"</v>
          </cell>
          <cell r="AB486">
            <v>36.090000000000003</v>
          </cell>
        </row>
        <row r="487">
          <cell r="A487">
            <v>176834447</v>
          </cell>
          <cell r="B487" t="str">
            <v>СДРУЖЕНИЕ НА СОБСТВЕНИЦИТЕ "ПЕРНИК - ТЕВА 3", ГР. ПЕРНИК</v>
          </cell>
          <cell r="C487" t="str">
            <v>МЖС-ПЕРНИК, "ТЕВА" БЛ. 3</v>
          </cell>
          <cell r="D487" t="str">
            <v>обл.ПЕРНИК</v>
          </cell>
          <cell r="E487" t="str">
            <v>общ.ПЕРНИК</v>
          </cell>
          <cell r="F487" t="str">
            <v>гр.ПЕРНИК</v>
          </cell>
          <cell r="G487" t="str">
            <v>"КОМПАНИЯ ЗА ЕНЕРГИЙНО ОБСЛЕДВАНЕ - ЗЕНИТ" ООД</v>
          </cell>
          <cell r="H487" t="str">
            <v>160ЗЕН036</v>
          </cell>
          <cell r="I487">
            <v>42354</v>
          </cell>
          <cell r="J487" t="str">
            <v>1986</v>
          </cell>
          <cell r="K487">
            <v>4522.5</v>
          </cell>
          <cell r="L487">
            <v>3516</v>
          </cell>
          <cell r="M487">
            <v>222.05</v>
          </cell>
          <cell r="N487">
            <v>137.94999999999999</v>
          </cell>
          <cell r="O487">
            <v>510989</v>
          </cell>
          <cell r="P487">
            <v>780737</v>
          </cell>
          <cell r="Q487">
            <v>485030</v>
          </cell>
          <cell r="R487">
            <v>393514</v>
          </cell>
          <cell r="S487" t="str">
            <v>E</v>
          </cell>
          <cell r="T487" t="str">
            <v>С</v>
          </cell>
          <cell r="U487" t="str">
            <v>Изолация на външна стена , Изолация на покрив, Мерки по осветление, Мерки по сградни инсталации(тръбна мрежа), Подмяна на дограма</v>
          </cell>
          <cell r="V487">
            <v>295770</v>
          </cell>
          <cell r="W487">
            <v>85.03</v>
          </cell>
          <cell r="X487">
            <v>26695</v>
          </cell>
          <cell r="Y487">
            <v>217671</v>
          </cell>
          <cell r="Z487">
            <v>8.1539000000000001</v>
          </cell>
          <cell r="AA487" t="str">
            <v>„НП за ЕЕ на МЖС"</v>
          </cell>
          <cell r="AB487">
            <v>37.880000000000003</v>
          </cell>
        </row>
        <row r="488">
          <cell r="A488">
            <v>176866907</v>
          </cell>
          <cell r="B488" t="str">
            <v>СДРУЖЕНИЕ НА СОБСТВЕНИЦИТЕ "ТЕВА БЛ.1 И 2"</v>
          </cell>
          <cell r="C488" t="str">
            <v>МЖС БЛ 1</v>
          </cell>
          <cell r="D488" t="str">
            <v>обл.ПЕРНИК</v>
          </cell>
          <cell r="E488" t="str">
            <v>общ.ПЕРНИК</v>
          </cell>
          <cell r="F488" t="str">
            <v>гр.ПЕРНИК</v>
          </cell>
          <cell r="G488" t="str">
            <v>"КОМПАНИЯ ЗА ЕНЕРГИЙНО ОБСЛЕДВАНЕ - ЗЕНИТ" ООД</v>
          </cell>
          <cell r="H488" t="str">
            <v>160ЗЕН037</v>
          </cell>
          <cell r="I488">
            <v>42354</v>
          </cell>
          <cell r="J488" t="str">
            <v>1982</v>
          </cell>
          <cell r="K488">
            <v>2105.8000000000002</v>
          </cell>
          <cell r="L488">
            <v>1651</v>
          </cell>
          <cell r="M488">
            <v>206.14</v>
          </cell>
          <cell r="N488">
            <v>123.8</v>
          </cell>
          <cell r="O488">
            <v>200427</v>
          </cell>
          <cell r="P488">
            <v>340338</v>
          </cell>
          <cell r="Q488">
            <v>204400</v>
          </cell>
          <cell r="R488">
            <v>157519</v>
          </cell>
          <cell r="S488" t="str">
            <v>E</v>
          </cell>
          <cell r="T488" t="str">
            <v>С</v>
          </cell>
          <cell r="U488" t="str">
            <v>Изолация на външна стена , Изолация на покрив, Мерки по осветление, Мерки по сградни инсталации(тръбна мрежа), Подмяна на дограма</v>
          </cell>
          <cell r="V488">
            <v>136285</v>
          </cell>
          <cell r="W488">
            <v>60.24</v>
          </cell>
          <cell r="X488">
            <v>12278</v>
          </cell>
          <cell r="Y488">
            <v>105852</v>
          </cell>
          <cell r="Z488">
            <v>8.6212</v>
          </cell>
          <cell r="AA488" t="str">
            <v>„НП за ЕЕ на МЖС"</v>
          </cell>
          <cell r="AB488">
            <v>40.04</v>
          </cell>
        </row>
        <row r="489">
          <cell r="A489">
            <v>176866907</v>
          </cell>
          <cell r="B489" t="str">
            <v>СДРУЖЕНИЕ НА СОБСТВЕНИЦИТЕ "ТЕВА БЛ.1 И 2"</v>
          </cell>
          <cell r="C489" t="str">
            <v>МЖС БЛ 2</v>
          </cell>
          <cell r="D489" t="str">
            <v>обл.ПЕРНИК</v>
          </cell>
          <cell r="E489" t="str">
            <v>общ.ПЕРНИК</v>
          </cell>
          <cell r="F489" t="str">
            <v>гр.ПЕРНИК</v>
          </cell>
          <cell r="G489" t="str">
            <v>"КОМПАНИЯ ЗА ЕНЕРГИЙНО ОБСЛЕДВАНЕ - ЗЕНИТ" ООД</v>
          </cell>
          <cell r="H489" t="str">
            <v>160ЗЕН038</v>
          </cell>
          <cell r="I489">
            <v>42354</v>
          </cell>
          <cell r="J489" t="str">
            <v>1982</v>
          </cell>
          <cell r="K489">
            <v>2405.6999999999998</v>
          </cell>
          <cell r="L489">
            <v>1926</v>
          </cell>
          <cell r="M489">
            <v>186.6</v>
          </cell>
          <cell r="N489">
            <v>118.12</v>
          </cell>
          <cell r="O489">
            <v>258441</v>
          </cell>
          <cell r="P489">
            <v>359450</v>
          </cell>
          <cell r="Q489">
            <v>227500</v>
          </cell>
          <cell r="R489">
            <v>206828</v>
          </cell>
          <cell r="S489" t="str">
            <v>E</v>
          </cell>
          <cell r="T489" t="str">
            <v>С</v>
          </cell>
          <cell r="U489" t="str">
            <v>Изолация на външна стена , Изолация на покрив, Мерки по осветление, Мерки по сградни инсталации(тръбна мрежа), Подмяна на дограма</v>
          </cell>
          <cell r="V489">
            <v>131965</v>
          </cell>
          <cell r="W489">
            <v>40.659999999999997</v>
          </cell>
          <cell r="X489">
            <v>12065</v>
          </cell>
          <cell r="Y489">
            <v>124919</v>
          </cell>
          <cell r="Z489">
            <v>10.3538</v>
          </cell>
          <cell r="AA489" t="str">
            <v>„НП за ЕЕ на МЖС"</v>
          </cell>
          <cell r="AB489">
            <v>36.71</v>
          </cell>
        </row>
        <row r="490">
          <cell r="A490">
            <v>176829129</v>
          </cell>
          <cell r="B490" t="str">
            <v>СДРУЖЕНИЕ НА СОБСТВЕНИЦИТЕ "СТОПАНИ НА БЛОК 69-70, ГР.ПЕРНИК КВ.ТЕВА бл.69 и 70"</v>
          </cell>
          <cell r="C490" t="str">
            <v>МЖС-БЛ. 69</v>
          </cell>
          <cell r="D490" t="str">
            <v>обл.ПЕРНИК</v>
          </cell>
          <cell r="E490" t="str">
            <v>общ.ПЕРНИК</v>
          </cell>
          <cell r="F490" t="str">
            <v>гр.ПЕРНИК</v>
          </cell>
          <cell r="G490" t="str">
            <v>"КОМПАНИЯ ЗА ЕНЕРГИЙНО ОБСЛЕДВАНЕ - ЗЕНИТ" ООД</v>
          </cell>
          <cell r="H490" t="str">
            <v>160ЗЕН039</v>
          </cell>
          <cell r="I490">
            <v>42354</v>
          </cell>
          <cell r="J490" t="str">
            <v>1986</v>
          </cell>
          <cell r="K490">
            <v>1817</v>
          </cell>
          <cell r="L490">
            <v>1358</v>
          </cell>
          <cell r="M490">
            <v>231.6</v>
          </cell>
          <cell r="N490">
            <v>133.80000000000001</v>
          </cell>
          <cell r="O490">
            <v>161451</v>
          </cell>
          <cell r="P490">
            <v>314636</v>
          </cell>
          <cell r="Q490">
            <v>181690</v>
          </cell>
          <cell r="R490">
            <v>144910</v>
          </cell>
          <cell r="S490" t="str">
            <v>E</v>
          </cell>
          <cell r="T490" t="str">
            <v>С</v>
          </cell>
          <cell r="U490" t="str">
            <v>Изолация на външна стена , Изолация на покрив, Мерки по осветление, Мерки по сградни инсталации(тръбна мрежа), Подмяна на дограма</v>
          </cell>
          <cell r="V490">
            <v>133215</v>
          </cell>
          <cell r="W490">
            <v>42.57</v>
          </cell>
          <cell r="X490">
            <v>12574</v>
          </cell>
          <cell r="Y490">
            <v>107398</v>
          </cell>
          <cell r="Z490">
            <v>8.5411999999999999</v>
          </cell>
          <cell r="AA490" t="str">
            <v>„НП за ЕЕ на МЖС"</v>
          </cell>
          <cell r="AB490">
            <v>42.33</v>
          </cell>
        </row>
        <row r="491">
          <cell r="A491">
            <v>176829129</v>
          </cell>
          <cell r="B491" t="str">
            <v>СДРУЖЕНИЕ НА СОБСТВЕНИЦИТЕ "СТОПАНИ НА БЛОК 69-70, ГР.ПЕРНИК КВ.ТЕВА бл.69 и 70"</v>
          </cell>
          <cell r="C491" t="str">
            <v>МЖС БЛ.70 , ПЕРНИК</v>
          </cell>
          <cell r="D491" t="str">
            <v>обл.ПЕРНИК</v>
          </cell>
          <cell r="E491" t="str">
            <v>общ.ПЕРНИК</v>
          </cell>
          <cell r="F491" t="str">
            <v>гр.ПЕРНИК</v>
          </cell>
          <cell r="G491" t="str">
            <v>"КОМПАНИЯ ЗА ЕНЕРГИЙНО ОБСЛЕДВАНЕ - ЗЕНИТ" ООД</v>
          </cell>
          <cell r="H491" t="str">
            <v>160ЗЕН040</v>
          </cell>
          <cell r="I491">
            <v>42354</v>
          </cell>
          <cell r="J491" t="str">
            <v>1986</v>
          </cell>
          <cell r="K491">
            <v>1911.35</v>
          </cell>
          <cell r="L491">
            <v>1520</v>
          </cell>
          <cell r="M491">
            <v>221.44</v>
          </cell>
          <cell r="N491">
            <v>135.69999999999999</v>
          </cell>
          <cell r="O491">
            <v>222336</v>
          </cell>
          <cell r="P491">
            <v>336588</v>
          </cell>
          <cell r="Q491">
            <v>206280</v>
          </cell>
          <cell r="R491">
            <v>198400</v>
          </cell>
          <cell r="S491" t="str">
            <v>E</v>
          </cell>
          <cell r="T491" t="str">
            <v>С</v>
          </cell>
          <cell r="U491" t="str">
            <v>Изолация на външна стена , Изолация на покрив, Мерки по осветление, Мерки по сградни инсталации(тръбна мрежа), Подмяна на дограма</v>
          </cell>
          <cell r="V491">
            <v>130331</v>
          </cell>
          <cell r="W491">
            <v>42.15</v>
          </cell>
          <cell r="X491">
            <v>12290</v>
          </cell>
          <cell r="Y491">
            <v>96499</v>
          </cell>
          <cell r="Z491">
            <v>7.8517999999999999</v>
          </cell>
          <cell r="AA491" t="str">
            <v>„НП за ЕЕ на МЖС"</v>
          </cell>
          <cell r="AB491">
            <v>38.72</v>
          </cell>
        </row>
        <row r="492">
          <cell r="A492">
            <v>176844793</v>
          </cell>
          <cell r="B492" t="str">
            <v>СДРУЖЕНИЕ НА СОБСТВЕНИЦИТЕ "ПЕРНИК - ТЕВА 79/81</v>
          </cell>
          <cell r="C492" t="str">
            <v>МЖС</v>
          </cell>
          <cell r="D492" t="str">
            <v>обл.ПЕРНИК</v>
          </cell>
          <cell r="E492" t="str">
            <v>общ.ПЕРНИК</v>
          </cell>
          <cell r="F492" t="str">
            <v>гр.ПЕРНИК</v>
          </cell>
          <cell r="G492" t="str">
            <v>"КОМПАНИЯ ЗА ЕНЕРГИЙНО ОБСЛЕДВАНЕ - ЗЕНИТ" ООД</v>
          </cell>
          <cell r="H492" t="str">
            <v>160ЗЕН041</v>
          </cell>
          <cell r="I492">
            <v>42354</v>
          </cell>
          <cell r="J492" t="str">
            <v>1988</v>
          </cell>
          <cell r="K492">
            <v>2105.8000000000002</v>
          </cell>
          <cell r="L492">
            <v>1633</v>
          </cell>
          <cell r="M492">
            <v>168.9</v>
          </cell>
          <cell r="N492">
            <v>86.26</v>
          </cell>
          <cell r="O492">
            <v>104939</v>
          </cell>
          <cell r="P492">
            <v>275804</v>
          </cell>
          <cell r="Q492">
            <v>140860</v>
          </cell>
          <cell r="R492">
            <v>0</v>
          </cell>
          <cell r="S492" t="str">
            <v>G</v>
          </cell>
          <cell r="T492" t="str">
            <v>С</v>
          </cell>
          <cell r="U492" t="str">
            <v>Изолация на външна стена , Изолация на покрив, Мерки по осветление, Подмяна на дограма</v>
          </cell>
          <cell r="V492">
            <v>134965</v>
          </cell>
          <cell r="W492">
            <v>89.82</v>
          </cell>
          <cell r="X492">
            <v>22958</v>
          </cell>
          <cell r="Y492">
            <v>107418</v>
          </cell>
          <cell r="Z492">
            <v>4.6787999999999998</v>
          </cell>
          <cell r="AA492" t="str">
            <v>„НП за ЕЕ на МЖС"</v>
          </cell>
          <cell r="AB492">
            <v>48.93</v>
          </cell>
        </row>
        <row r="493">
          <cell r="A493">
            <v>176844793</v>
          </cell>
          <cell r="B493" t="str">
            <v>СДРУЖЕНИЕ НА СОБСТВЕНИЦИТЕ "ПЕРНИК - ТЕВА 79/81</v>
          </cell>
          <cell r="C493" t="str">
            <v>МЖС</v>
          </cell>
          <cell r="D493" t="str">
            <v>обл.ПЕРНИК</v>
          </cell>
          <cell r="E493" t="str">
            <v>общ.ПЕРНИК</v>
          </cell>
          <cell r="F493" t="str">
            <v>гр.ПЕРНИК</v>
          </cell>
          <cell r="G493" t="str">
            <v>"КОМПАНИЯ ЗА ЕНЕРГИЙНО ОБСЛЕДВАНЕ - ЗЕНИТ" ООД</v>
          </cell>
          <cell r="H493" t="str">
            <v>160ЗЕН042</v>
          </cell>
          <cell r="I493">
            <v>42354</v>
          </cell>
          <cell r="J493" t="str">
            <v>1988</v>
          </cell>
          <cell r="K493">
            <v>2077.6</v>
          </cell>
          <cell r="L493">
            <v>1590</v>
          </cell>
          <cell r="M493">
            <v>163.86</v>
          </cell>
          <cell r="N493">
            <v>80.17</v>
          </cell>
          <cell r="O493">
            <v>108269</v>
          </cell>
          <cell r="P493">
            <v>260539</v>
          </cell>
          <cell r="Q493">
            <v>127470</v>
          </cell>
          <cell r="R493">
            <v>0</v>
          </cell>
          <cell r="S493" t="str">
            <v>E</v>
          </cell>
          <cell r="T493" t="str">
            <v>С</v>
          </cell>
          <cell r="U493" t="str">
            <v>Изолация на външна стена , Изолация на покрив, Мерки по осветление, Подмяна на дограма</v>
          </cell>
          <cell r="V493">
            <v>133089</v>
          </cell>
          <cell r="W493">
            <v>78.19</v>
          </cell>
          <cell r="X493">
            <v>20649</v>
          </cell>
          <cell r="Y493">
            <v>121157</v>
          </cell>
          <cell r="Z493">
            <v>5.8673999999999999</v>
          </cell>
          <cell r="AA493" t="str">
            <v>„НП за ЕЕ на МЖС"</v>
          </cell>
          <cell r="AB493">
            <v>51.08</v>
          </cell>
        </row>
        <row r="494">
          <cell r="A494">
            <v>176822978</v>
          </cell>
          <cell r="B494" t="str">
            <v>СДРУЖЕНИЕ НА СОБСТВЕНИЦИТЕ "ПЕРНИК ТЕВА - 80АБ</v>
          </cell>
          <cell r="C494" t="str">
            <v>МЖС БЛ. 80</v>
          </cell>
          <cell r="D494" t="str">
            <v>обл.ПЕРНИК</v>
          </cell>
          <cell r="E494" t="str">
            <v>общ.ПЕРНИК</v>
          </cell>
          <cell r="F494" t="str">
            <v>гр.ПЕРНИК</v>
          </cell>
          <cell r="G494" t="str">
            <v>"КОМПАНИЯ ЗА ЕНЕРГИЙНО ОБСЛЕДВАНЕ - ЗЕНИТ" ООД</v>
          </cell>
          <cell r="H494" t="str">
            <v>160ЗЕН043</v>
          </cell>
          <cell r="I494">
            <v>42354</v>
          </cell>
          <cell r="J494" t="str">
            <v>1988</v>
          </cell>
          <cell r="K494">
            <v>4267.55</v>
          </cell>
          <cell r="L494">
            <v>3433</v>
          </cell>
          <cell r="M494">
            <v>119.25</v>
          </cell>
          <cell r="N494">
            <v>67.2</v>
          </cell>
          <cell r="O494">
            <v>216821</v>
          </cell>
          <cell r="P494">
            <v>409393</v>
          </cell>
          <cell r="Q494">
            <v>230700</v>
          </cell>
          <cell r="R494">
            <v>0</v>
          </cell>
          <cell r="S494" t="str">
            <v>E</v>
          </cell>
          <cell r="T494" t="str">
            <v>С</v>
          </cell>
          <cell r="U494" t="str">
            <v>Изолация на външна стена , Изолация на покрив, Мерки по осветление, Подмяна на дограма</v>
          </cell>
          <cell r="V494">
            <v>178713</v>
          </cell>
          <cell r="W494">
            <v>132.91999999999999</v>
          </cell>
          <cell r="X494">
            <v>33071</v>
          </cell>
          <cell r="Y494">
            <v>184209</v>
          </cell>
          <cell r="Z494">
            <v>5.5701000000000001</v>
          </cell>
          <cell r="AA494" t="str">
            <v>„НП за ЕЕ на МЖС"</v>
          </cell>
          <cell r="AB494">
            <v>43.65</v>
          </cell>
        </row>
        <row r="495">
          <cell r="A495">
            <v>176859295</v>
          </cell>
          <cell r="B495" t="str">
            <v>СДРУЖЕНИЕ НА СОБСТВЕНИЦИТЕ "БЛАГОЙ ГЕБРЕВ - БЛ.16 ГР.ПЕРНИК</v>
          </cell>
          <cell r="C495" t="str">
            <v>МЖС ВХ А БЛ 16 УЛ БЛАГОЙ ГЕБРЕВ ПЕРНИК</v>
          </cell>
          <cell r="D495" t="str">
            <v>обл.ПЕРНИК</v>
          </cell>
          <cell r="E495" t="str">
            <v>общ.ПЕРНИК</v>
          </cell>
          <cell r="F495" t="str">
            <v>гр.ПЕРНИК</v>
          </cell>
          <cell r="G495" t="str">
            <v>"КОМПАНИЯ ЗА ЕНЕРГИЙНО ОБСЛЕДВАНЕ - ЗЕНИТ" ООД</v>
          </cell>
          <cell r="H495" t="str">
            <v>160ЗЕН045</v>
          </cell>
          <cell r="I495">
            <v>42502</v>
          </cell>
          <cell r="J495" t="str">
            <v>1993</v>
          </cell>
          <cell r="K495">
            <v>1606.23</v>
          </cell>
          <cell r="L495">
            <v>1456</v>
          </cell>
          <cell r="M495">
            <v>201.57</v>
          </cell>
          <cell r="N495">
            <v>143.04</v>
          </cell>
          <cell r="O495">
            <v>169124.46</v>
          </cell>
          <cell r="P495">
            <v>293491</v>
          </cell>
          <cell r="Q495">
            <v>208261</v>
          </cell>
          <cell r="R495">
            <v>133866.66</v>
          </cell>
          <cell r="S495" t="str">
            <v>E</v>
          </cell>
          <cell r="T495" t="str">
            <v>С</v>
          </cell>
          <cell r="U495" t="str">
            <v>Изолация на външна стена , Изолация на под, Изолация на покрив, Подмяна на дограма</v>
          </cell>
          <cell r="V495">
            <v>85230</v>
          </cell>
          <cell r="W495">
            <v>27.1</v>
          </cell>
          <cell r="X495">
            <v>8045</v>
          </cell>
          <cell r="Y495">
            <v>88279</v>
          </cell>
          <cell r="Z495">
            <v>10.973100000000001</v>
          </cell>
          <cell r="AA495" t="str">
            <v>„НП за ЕЕ на МЖС"</v>
          </cell>
          <cell r="AB495">
            <v>29.04</v>
          </cell>
        </row>
        <row r="496">
          <cell r="A496">
            <v>176859295</v>
          </cell>
          <cell r="B496" t="str">
            <v>СДРУЖЕНИЕ НА СОБСТВЕНИЦИТЕ "БЛАГОЙ ГЕБРЕВ - БЛ.16 ГР.ПЕРНИК</v>
          </cell>
          <cell r="C496" t="str">
            <v>МЖС ВХБ БЛ16 УЛ БЛАГОЙ ГЕБРЕВ ПЕРНИК</v>
          </cell>
          <cell r="D496" t="str">
            <v>обл.ПЕРНИК</v>
          </cell>
          <cell r="E496" t="str">
            <v>общ.ПЕРНИК</v>
          </cell>
          <cell r="F496" t="str">
            <v>гр.ПЕРНИК</v>
          </cell>
          <cell r="G496" t="str">
            <v>"КОМПАНИЯ ЗА ЕНЕРГИЙНО ОБСЛЕДВАНЕ - ЗЕНИТ" ООД</v>
          </cell>
          <cell r="H496" t="str">
            <v>160ЗЕН046</v>
          </cell>
          <cell r="I496">
            <v>42502</v>
          </cell>
          <cell r="J496" t="str">
            <v>1993</v>
          </cell>
          <cell r="K496">
            <v>1844.5</v>
          </cell>
          <cell r="L496">
            <v>1424.5</v>
          </cell>
          <cell r="M496">
            <v>206.59</v>
          </cell>
          <cell r="N496">
            <v>136.47999999999999</v>
          </cell>
          <cell r="O496">
            <v>162676</v>
          </cell>
          <cell r="P496">
            <v>294293</v>
          </cell>
          <cell r="Q496">
            <v>194417</v>
          </cell>
          <cell r="R496">
            <v>136793</v>
          </cell>
          <cell r="S496" t="str">
            <v>E</v>
          </cell>
          <cell r="T496" t="str">
            <v>С</v>
          </cell>
          <cell r="U496" t="str">
            <v>Изолация на външна стена , Изолация на под, Изолация на покрив, Подмяна на дограма</v>
          </cell>
          <cell r="V496">
            <v>99875</v>
          </cell>
          <cell r="W496">
            <v>29.03</v>
          </cell>
          <cell r="X496">
            <v>8988</v>
          </cell>
          <cell r="Y496">
            <v>97683</v>
          </cell>
          <cell r="Z496">
            <v>10.8681</v>
          </cell>
          <cell r="AA496" t="str">
            <v>„НП за ЕЕ на МЖС"</v>
          </cell>
          <cell r="AB496">
            <v>33.93</v>
          </cell>
        </row>
        <row r="497">
          <cell r="A497">
            <v>176859295</v>
          </cell>
          <cell r="B497" t="str">
            <v>СДРУЖЕНИЕ НА СОБСТВЕНИЦИТЕ "БЛАГОЙ ГЕБРЕВ - БЛ.16 ГР.ПЕРНИК</v>
          </cell>
          <cell r="C497" t="str">
            <v xml:space="preserve">МЖС ВХ В БЛ 16 БЛАГОЙ ГЕБРЕВ ПЕРНИК </v>
          </cell>
          <cell r="D497" t="str">
            <v>обл.ПЕРНИК</v>
          </cell>
          <cell r="E497" t="str">
            <v>общ.ПЕРНИК</v>
          </cell>
          <cell r="F497" t="str">
            <v>гр.ПЕРНИК</v>
          </cell>
          <cell r="G497" t="str">
            <v>"КОМПАНИЯ ЗА ЕНЕРГИЙНО ОБСЛЕДВАНЕ - ЗЕНИТ" ООД</v>
          </cell>
          <cell r="H497" t="str">
            <v>160ЗЕН047</v>
          </cell>
          <cell r="I497">
            <v>42502</v>
          </cell>
          <cell r="J497" t="str">
            <v>1991</v>
          </cell>
          <cell r="K497">
            <v>2168.9</v>
          </cell>
          <cell r="L497">
            <v>1927</v>
          </cell>
          <cell r="M497">
            <v>227.37</v>
          </cell>
          <cell r="N497">
            <v>0</v>
          </cell>
          <cell r="O497">
            <v>246264</v>
          </cell>
          <cell r="P497">
            <v>438135</v>
          </cell>
          <cell r="Q497">
            <v>0</v>
          </cell>
          <cell r="R497">
            <v>187658</v>
          </cell>
          <cell r="S497" t="str">
            <v>E</v>
          </cell>
          <cell r="T497" t="str">
            <v>С</v>
          </cell>
          <cell r="U497" t="str">
            <v>Изолация на външна стена , Изолация на под, Изолация на покрив, Подмяна на дограма</v>
          </cell>
          <cell r="V497">
            <v>153176</v>
          </cell>
          <cell r="W497">
            <v>45.03</v>
          </cell>
          <cell r="X497">
            <v>13845</v>
          </cell>
          <cell r="Y497">
            <v>138651</v>
          </cell>
          <cell r="Z497">
            <v>10.0145</v>
          </cell>
          <cell r="AA497" t="str">
            <v>„НП за ЕЕ на МЖС"</v>
          </cell>
          <cell r="AB497">
            <v>34.96</v>
          </cell>
        </row>
        <row r="498">
          <cell r="A498">
            <v>176859295</v>
          </cell>
          <cell r="B498" t="str">
            <v>СДРУЖЕНИЕ НА СОБСТВЕНИЦИТЕ "БЛАГОЙ ГЕБРЕВ - БЛ.16 ГР.ПЕРНИК</v>
          </cell>
          <cell r="C498" t="str">
            <v>МЖС ВХ Г БЛ 16 УЛ БЛАГОЙ ГЕБРЕВ ПЕРНИК</v>
          </cell>
          <cell r="D498" t="str">
            <v>обл.ПЕРНИК</v>
          </cell>
          <cell r="E498" t="str">
            <v>общ.ПЕРНИК</v>
          </cell>
          <cell r="F498" t="str">
            <v>гр.ПЕРНИК</v>
          </cell>
          <cell r="G498" t="str">
            <v>"КОМПАНИЯ ЗА ЕНЕРГИЙНО ОБСЛЕДВАНЕ - ЗЕНИТ" ООД</v>
          </cell>
          <cell r="H498" t="str">
            <v>160ЗЕН048</v>
          </cell>
          <cell r="I498">
            <v>42502</v>
          </cell>
          <cell r="J498" t="str">
            <v>1991</v>
          </cell>
          <cell r="K498">
            <v>1861.97</v>
          </cell>
          <cell r="L498">
            <v>1662</v>
          </cell>
          <cell r="M498">
            <v>235.8</v>
          </cell>
          <cell r="N498">
            <v>139.52000000000001</v>
          </cell>
          <cell r="O498">
            <v>239222</v>
          </cell>
          <cell r="P498">
            <v>391903</v>
          </cell>
          <cell r="Q498">
            <v>231900</v>
          </cell>
          <cell r="R498">
            <v>194595</v>
          </cell>
          <cell r="S498" t="str">
            <v>E</v>
          </cell>
          <cell r="T498" t="str">
            <v>С</v>
          </cell>
          <cell r="U498" t="str">
            <v>Изолация на външна стена , Изолация на под, Изолация на покрив, Мерки по системата за БГВ, Подмяна на дограма</v>
          </cell>
          <cell r="V498">
            <v>160029</v>
          </cell>
          <cell r="W498">
            <v>48.48</v>
          </cell>
          <cell r="X498">
            <v>14820</v>
          </cell>
          <cell r="Y498">
            <v>129266</v>
          </cell>
          <cell r="Z498">
            <v>8.7224000000000004</v>
          </cell>
          <cell r="AA498" t="str">
            <v>„НП за ЕЕ на МЖС"</v>
          </cell>
          <cell r="AB498">
            <v>40.83</v>
          </cell>
        </row>
        <row r="499">
          <cell r="A499">
            <v>176851549</v>
          </cell>
          <cell r="B499" t="str">
            <v>СДРУЖЕНИЕ НА СОБСТВЕНИЦИТЕ "ИСКЪР 17",ГР. ОМУРТАГ</v>
          </cell>
          <cell r="C499" t="str">
            <v>МЖС-ОМУРТАГ, "ИСКЪР" БЛ. 17</v>
          </cell>
          <cell r="D499" t="str">
            <v>обл.ТЪРГОВИЩЕ</v>
          </cell>
          <cell r="E499" t="str">
            <v>общ.ОМУРТАГ</v>
          </cell>
          <cell r="F499" t="str">
            <v>гр.ОМУРТАГ</v>
          </cell>
          <cell r="G499" t="str">
            <v>"ЕФИКС" ООД</v>
          </cell>
          <cell r="H499" t="str">
            <v>171ЕФИ016</v>
          </cell>
          <cell r="I499">
            <v>42196</v>
          </cell>
          <cell r="J499" t="str">
            <v>1976</v>
          </cell>
          <cell r="K499">
            <v>4070.52</v>
          </cell>
          <cell r="L499">
            <v>3193</v>
          </cell>
          <cell r="M499">
            <v>188.6</v>
          </cell>
          <cell r="N499">
            <v>92.3</v>
          </cell>
          <cell r="O499">
            <v>602174</v>
          </cell>
          <cell r="P499">
            <v>602174</v>
          </cell>
          <cell r="Q499">
            <v>294780</v>
          </cell>
          <cell r="R499">
            <v>0</v>
          </cell>
          <cell r="S499" t="str">
            <v>E</v>
          </cell>
          <cell r="T499" t="str">
            <v>С</v>
          </cell>
          <cell r="U499" t="str">
            <v>Изолация на външна стена , Изолация на под, Изолация на покрив, Подмяна на дограма</v>
          </cell>
          <cell r="V499">
            <v>307397</v>
          </cell>
          <cell r="W499">
            <v>86</v>
          </cell>
          <cell r="X499">
            <v>57170</v>
          </cell>
          <cell r="Y499">
            <v>398045</v>
          </cell>
          <cell r="Z499">
            <v>6.9623999999999997</v>
          </cell>
          <cell r="AA499" t="str">
            <v>„НП за ЕЕ на МЖС"</v>
          </cell>
          <cell r="AB499">
            <v>51.04</v>
          </cell>
        </row>
        <row r="500">
          <cell r="A500">
            <v>176826019</v>
          </cell>
          <cell r="B500" t="str">
            <v>СДРУЖЕНИЕ НА СОБСТВЕНИЦИТЕ "ДЕМИЕВ ХАН" 1</v>
          </cell>
          <cell r="C500" t="str">
            <v>МЖС-ТРЯВНА, "П. ЕВТИМИЙ" 93</v>
          </cell>
          <cell r="D500" t="str">
            <v>обл.ГАБРОВО</v>
          </cell>
          <cell r="E500" t="str">
            <v>общ.ТРЯВНА</v>
          </cell>
          <cell r="F500" t="str">
            <v>гр.ТРЯВНА</v>
          </cell>
          <cell r="G500" t="str">
            <v>"ЕФИКС" ООД</v>
          </cell>
          <cell r="H500" t="str">
            <v>171ЕФИ019</v>
          </cell>
          <cell r="I500">
            <v>42278</v>
          </cell>
          <cell r="J500" t="str">
            <v>1968</v>
          </cell>
          <cell r="K500">
            <v>6954</v>
          </cell>
          <cell r="L500">
            <v>5333</v>
          </cell>
          <cell r="M500">
            <v>158</v>
          </cell>
          <cell r="N500">
            <v>106.8</v>
          </cell>
          <cell r="O500">
            <v>842697</v>
          </cell>
          <cell r="P500">
            <v>842697</v>
          </cell>
          <cell r="Q500">
            <v>569361</v>
          </cell>
          <cell r="R500">
            <v>0</v>
          </cell>
          <cell r="S500" t="str">
            <v>E</v>
          </cell>
          <cell r="T500" t="str">
            <v>С</v>
          </cell>
          <cell r="U500" t="str">
            <v>Изолация на външна стена , Изолация на под, Изолация на покрив, Подмяна на дограма</v>
          </cell>
          <cell r="V500">
            <v>273336</v>
          </cell>
          <cell r="W500">
            <v>82.73</v>
          </cell>
          <cell r="X500">
            <v>55706</v>
          </cell>
          <cell r="Y500">
            <v>420705</v>
          </cell>
          <cell r="Z500">
            <v>7.5522</v>
          </cell>
          <cell r="AA500" t="str">
            <v>„НП за ЕЕ на МЖС"</v>
          </cell>
          <cell r="AB500">
            <v>32.43</v>
          </cell>
        </row>
        <row r="501">
          <cell r="A501">
            <v>176828155</v>
          </cell>
          <cell r="B501" t="str">
            <v>СДРУЖЕНИЕ НА СОБСТВЕНИЦИТЕ ''НАДЕЖДА 3'', ГР. АКСАКОВО</v>
          </cell>
          <cell r="C501" t="str">
            <v>МЖС-АКСАКОВО, "НАДЕЖДА" БЛ.3</v>
          </cell>
          <cell r="D501" t="str">
            <v>обл.ВАРНА</v>
          </cell>
          <cell r="E501" t="str">
            <v>общ.АКСАКОВО</v>
          </cell>
          <cell r="F501" t="str">
            <v>гр.АКСАКОВО</v>
          </cell>
          <cell r="G501" t="str">
            <v>"ЕФИКС" ООД</v>
          </cell>
          <cell r="H501" t="str">
            <v>171ЕФИ020</v>
          </cell>
          <cell r="I501">
            <v>42440</v>
          </cell>
          <cell r="J501" t="str">
            <v>1983</v>
          </cell>
          <cell r="K501">
            <v>3555.2</v>
          </cell>
          <cell r="L501">
            <v>2840</v>
          </cell>
          <cell r="M501">
            <v>105.7</v>
          </cell>
          <cell r="N501">
            <v>87.9</v>
          </cell>
          <cell r="O501">
            <v>371856</v>
          </cell>
          <cell r="P501">
            <v>371856</v>
          </cell>
          <cell r="Q501">
            <v>309349</v>
          </cell>
          <cell r="R501">
            <v>0</v>
          </cell>
          <cell r="S501" t="str">
            <v>D</v>
          </cell>
          <cell r="T501" t="str">
            <v>С</v>
          </cell>
          <cell r="U501" t="str">
            <v>Изолация на външна стена , Изолация на покрив, Мерки по осветление, Подмяна на дограма</v>
          </cell>
          <cell r="V501">
            <v>62506.32</v>
          </cell>
          <cell r="W501">
            <v>29.59</v>
          </cell>
          <cell r="X501">
            <v>11557.94</v>
          </cell>
          <cell r="Y501">
            <v>315642</v>
          </cell>
          <cell r="Z501">
            <v>27.3095</v>
          </cell>
          <cell r="AA501" t="str">
            <v>„НП за ЕЕ на МЖС"</v>
          </cell>
          <cell r="AB501">
            <v>16.8</v>
          </cell>
        </row>
        <row r="502">
          <cell r="A502">
            <v>176820532</v>
          </cell>
          <cell r="B502" t="str">
            <v>СДРУЖЕНИЕ НА СОБСТВЕНИЦИТЕ ''РЕСПЕКТ'', ГР. АКСАКОВО</v>
          </cell>
          <cell r="C502" t="str">
            <v>МЖС-АКСАКОВО, "НАДЕЖДА" БЛ. 7</v>
          </cell>
          <cell r="D502" t="str">
            <v>обл.ВАРНА</v>
          </cell>
          <cell r="E502" t="str">
            <v>общ.АКСАКОВО</v>
          </cell>
          <cell r="F502" t="str">
            <v>гр.АКСАКОВО</v>
          </cell>
          <cell r="G502" t="str">
            <v>"ЕФИКС" ООД</v>
          </cell>
          <cell r="H502" t="str">
            <v>171ЕФИ021</v>
          </cell>
          <cell r="I502">
            <v>42440</v>
          </cell>
          <cell r="J502" t="str">
            <v>1987</v>
          </cell>
          <cell r="K502">
            <v>4634.1099999999997</v>
          </cell>
          <cell r="L502">
            <v>3707</v>
          </cell>
          <cell r="M502">
            <v>140.69999999999999</v>
          </cell>
          <cell r="N502">
            <v>102.7</v>
          </cell>
          <cell r="O502">
            <v>521646</v>
          </cell>
          <cell r="P502">
            <v>521646</v>
          </cell>
          <cell r="Q502">
            <v>380664</v>
          </cell>
          <cell r="R502">
            <v>0</v>
          </cell>
          <cell r="S502" t="str">
            <v>E</v>
          </cell>
          <cell r="T502" t="str">
            <v>С</v>
          </cell>
          <cell r="U502" t="str">
            <v>Изолация на външна стена , Изолация на покрив, Мерки по осветление, Подмяна на дограма</v>
          </cell>
          <cell r="V502">
            <v>140981.66</v>
          </cell>
          <cell r="W502">
            <v>53.73</v>
          </cell>
          <cell r="X502">
            <v>23976.209800000001</v>
          </cell>
          <cell r="Y502">
            <v>366828</v>
          </cell>
          <cell r="Z502">
            <v>15.2996</v>
          </cell>
          <cell r="AA502" t="str">
            <v>„НП за ЕЕ на МЖС"</v>
          </cell>
          <cell r="AB502">
            <v>27.02</v>
          </cell>
        </row>
        <row r="503">
          <cell r="A503">
            <v>176817970</v>
          </cell>
          <cell r="B503" t="str">
            <v>СДРУЖЕНИЕ НА СОБСТВЕНИЦИТЕ "ДУНАВ 31", ГР. ОМУРТАГ</v>
          </cell>
          <cell r="C503" t="str">
            <v>МЖС-ОМУРТАГ, "ДУНАВ" 31</v>
          </cell>
          <cell r="D503" t="str">
            <v>обл.ТЪРГОВИЩЕ</v>
          </cell>
          <cell r="E503" t="str">
            <v>общ.ОМУРТАГ</v>
          </cell>
          <cell r="F503" t="str">
            <v>гр.ОМУРТАГ</v>
          </cell>
          <cell r="G503" t="str">
            <v>"ЕФИКС" ООД</v>
          </cell>
          <cell r="H503" t="str">
            <v>171ЕФИ023</v>
          </cell>
          <cell r="I503">
            <v>42195</v>
          </cell>
          <cell r="J503" t="str">
            <v>1986</v>
          </cell>
          <cell r="K503">
            <v>7261.97</v>
          </cell>
          <cell r="L503">
            <v>5551</v>
          </cell>
          <cell r="M503">
            <v>197.8</v>
          </cell>
          <cell r="N503">
            <v>100.6</v>
          </cell>
          <cell r="O503">
            <v>1098045</v>
          </cell>
          <cell r="P503">
            <v>1098046</v>
          </cell>
          <cell r="Q503">
            <v>558180</v>
          </cell>
          <cell r="R503">
            <v>0</v>
          </cell>
          <cell r="S503" t="str">
            <v>F</v>
          </cell>
          <cell r="T503" t="str">
            <v>С</v>
          </cell>
          <cell r="U503" t="str">
            <v>Изолация на външна стена , Изолация на под, Изолация на покрив, Подмяна на дограма</v>
          </cell>
          <cell r="V503">
            <v>539865</v>
          </cell>
          <cell r="W503">
            <v>150</v>
          </cell>
          <cell r="X503">
            <v>100420</v>
          </cell>
          <cell r="Y503">
            <v>700873</v>
          </cell>
          <cell r="Z503">
            <v>6.9794</v>
          </cell>
          <cell r="AA503" t="str">
            <v>„НП за ЕЕ на МЖС"</v>
          </cell>
          <cell r="AB503">
            <v>49.16</v>
          </cell>
        </row>
        <row r="504">
          <cell r="A504">
            <v>176832278</v>
          </cell>
          <cell r="B504" t="str">
            <v>СДРУЖЕНИЕ НА СОБСТВЕНИЦИТЕ "УСПЕХ АКСАКОВО</v>
          </cell>
          <cell r="C504" t="str">
            <v>МЖС</v>
          </cell>
          <cell r="D504" t="str">
            <v>обл.ВАРНА</v>
          </cell>
          <cell r="E504" t="str">
            <v>общ.АКСАКОВО</v>
          </cell>
          <cell r="F504" t="str">
            <v>гр.АКСАКОВО</v>
          </cell>
          <cell r="G504" t="str">
            <v>"ЕФИКС" ООД</v>
          </cell>
          <cell r="H504" t="str">
            <v>171ЕФИ024</v>
          </cell>
          <cell r="I504">
            <v>42516</v>
          </cell>
          <cell r="J504" t="str">
            <v>1984</v>
          </cell>
          <cell r="K504">
            <v>2873</v>
          </cell>
          <cell r="L504">
            <v>2297</v>
          </cell>
          <cell r="M504">
            <v>118.4</v>
          </cell>
          <cell r="N504">
            <v>88.8</v>
          </cell>
          <cell r="O504">
            <v>271888</v>
          </cell>
          <cell r="P504">
            <v>271888</v>
          </cell>
          <cell r="Q504">
            <v>203900</v>
          </cell>
          <cell r="R504">
            <v>0</v>
          </cell>
          <cell r="S504" t="str">
            <v>D</v>
          </cell>
          <cell r="T504" t="str">
            <v>С</v>
          </cell>
          <cell r="U504" t="str">
            <v>Изолация на покрив, Мерки по осветление, Подмяна на дограма</v>
          </cell>
          <cell r="V504">
            <v>43344.99</v>
          </cell>
          <cell r="W504">
            <v>12.1</v>
          </cell>
          <cell r="X504">
            <v>6757.65</v>
          </cell>
          <cell r="Y504">
            <v>118035.25</v>
          </cell>
          <cell r="Z504">
            <v>17.466899999999999</v>
          </cell>
          <cell r="AA504" t="str">
            <v>„НП за ЕЕ на МЖС"</v>
          </cell>
          <cell r="AB504">
            <v>15.94</v>
          </cell>
        </row>
        <row r="505">
          <cell r="A505">
            <v>176828130</v>
          </cell>
          <cell r="B505" t="str">
            <v>СДРУЖЕНИЕ НА СОБСТВЕНИЦИТЕ ''НАДЕЖДА 4'', АКСАКОВ</v>
          </cell>
          <cell r="C505" t="str">
            <v>МЖС</v>
          </cell>
          <cell r="D505" t="str">
            <v>обл.ВАРНА</v>
          </cell>
          <cell r="E505" t="str">
            <v>общ.АКСАКОВО</v>
          </cell>
          <cell r="F505" t="str">
            <v>гр.АКСАКОВО</v>
          </cell>
          <cell r="G505" t="str">
            <v>"ЕФИКС" ООД</v>
          </cell>
          <cell r="H505" t="str">
            <v>171ЕФИ025</v>
          </cell>
          <cell r="I505">
            <v>42516</v>
          </cell>
          <cell r="J505" t="str">
            <v>1984</v>
          </cell>
          <cell r="K505">
            <v>3577</v>
          </cell>
          <cell r="L505">
            <v>2682</v>
          </cell>
          <cell r="M505">
            <v>109.6</v>
          </cell>
          <cell r="N505">
            <v>85</v>
          </cell>
          <cell r="O505">
            <v>293880</v>
          </cell>
          <cell r="P505">
            <v>293880</v>
          </cell>
          <cell r="Q505">
            <v>293800</v>
          </cell>
          <cell r="R505">
            <v>0</v>
          </cell>
          <cell r="S505" t="str">
            <v>E</v>
          </cell>
          <cell r="T505" t="str">
            <v>С</v>
          </cell>
          <cell r="U505" t="str">
            <v>Изолация на външна стена , Изолация на покрив, Мерки по осветление, Подмяна на дограма</v>
          </cell>
          <cell r="V505">
            <v>65958</v>
          </cell>
          <cell r="W505">
            <v>31.09</v>
          </cell>
          <cell r="X505">
            <v>14126.17</v>
          </cell>
          <cell r="Y505">
            <v>314624.7</v>
          </cell>
          <cell r="Z505">
            <v>22.272400000000001</v>
          </cell>
          <cell r="AA505" t="str">
            <v>„НП за ЕЕ на МЖС"</v>
          </cell>
          <cell r="AB505">
            <v>22.44</v>
          </cell>
        </row>
        <row r="506">
          <cell r="A506">
            <v>176851168</v>
          </cell>
          <cell r="B506" t="str">
            <v>СДРУЖЕНИЕ НА СОБСТВЕНИЦИТЕ "СТОРГОЗИЯ 42,ГР.ПЛЕВЕН,Ж.К."СТОРГОЗИЯ"БЛ.42"</v>
          </cell>
          <cell r="C506" t="str">
            <v>МЖС-ПЛЕВЕН, "СТОРГОЗИЯ", БЛ. 42</v>
          </cell>
          <cell r="D506" t="str">
            <v>обл.ПЛЕВЕН</v>
          </cell>
          <cell r="E506" t="str">
            <v>общ.ПЛЕВЕН</v>
          </cell>
          <cell r="F506" t="str">
            <v>гр.ПЛЕВЕН</v>
          </cell>
          <cell r="G506" t="str">
            <v>"ТЕРМОКОНТРОЛ СЪРВИЗ" ЕООД</v>
          </cell>
          <cell r="H506" t="str">
            <v>174ТКС027</v>
          </cell>
          <cell r="I506">
            <v>42306</v>
          </cell>
          <cell r="J506" t="str">
            <v>1975-1976</v>
          </cell>
          <cell r="K506">
            <v>5300</v>
          </cell>
          <cell r="L506">
            <v>5300</v>
          </cell>
          <cell r="M506">
            <v>175.9</v>
          </cell>
          <cell r="N506">
            <v>107.2</v>
          </cell>
          <cell r="O506">
            <v>615983</v>
          </cell>
          <cell r="P506">
            <v>932405</v>
          </cell>
          <cell r="Q506">
            <v>567938</v>
          </cell>
          <cell r="R506">
            <v>419380</v>
          </cell>
          <cell r="S506" t="str">
            <v>E</v>
          </cell>
          <cell r="T506" t="str">
            <v>С</v>
          </cell>
          <cell r="U506" t="str">
            <v>Изолация на външна стена , Изолация на покрив, Мерки по абонатна станция, Подмяна на дограма</v>
          </cell>
          <cell r="V506">
            <v>364466</v>
          </cell>
          <cell r="W506">
            <v>105.694</v>
          </cell>
          <cell r="X506">
            <v>26240</v>
          </cell>
          <cell r="Y506">
            <v>323207</v>
          </cell>
          <cell r="Z506">
            <v>12.317299999999999</v>
          </cell>
          <cell r="AA506" t="str">
            <v>„НП за ЕЕ на МЖС"</v>
          </cell>
          <cell r="AB506">
            <v>39.08</v>
          </cell>
        </row>
        <row r="507">
          <cell r="A507">
            <v>176821997</v>
          </cell>
          <cell r="B507" t="str">
            <v>Сдружение на собствениците БЛОК 54,ГР.ПЛЕВЕН,Ж.К.,,СТОРГОЗИЯ,,БЛ.54</v>
          </cell>
          <cell r="C507" t="str">
            <v>МЖС</v>
          </cell>
          <cell r="D507" t="str">
            <v>обл.ПЛЕВЕН</v>
          </cell>
          <cell r="E507" t="str">
            <v>общ.ПЛЕВЕН</v>
          </cell>
          <cell r="F507" t="str">
            <v>гр.ПЛЕВЕН</v>
          </cell>
          <cell r="G507" t="str">
            <v>"ТЕРМОКОНТРОЛ СЪРВИЗ" ЕООД</v>
          </cell>
          <cell r="H507" t="str">
            <v>174ТКС040</v>
          </cell>
          <cell r="I507">
            <v>42485</v>
          </cell>
          <cell r="J507" t="str">
            <v>1973</v>
          </cell>
          <cell r="K507">
            <v>4145</v>
          </cell>
          <cell r="L507">
            <v>4145</v>
          </cell>
          <cell r="M507">
            <v>206.9</v>
          </cell>
          <cell r="N507">
            <v>0</v>
          </cell>
          <cell r="O507">
            <v>617096</v>
          </cell>
          <cell r="P507">
            <v>857535</v>
          </cell>
          <cell r="Q507">
            <v>348000</v>
          </cell>
          <cell r="R507">
            <v>112065</v>
          </cell>
          <cell r="S507" t="str">
            <v>G</v>
          </cell>
          <cell r="T507" t="str">
            <v>С</v>
          </cell>
          <cell r="U507" t="str">
            <v>Изолация на външна стена , Изолация на покрив, Мерки по осветление, Подмяна на дограма</v>
          </cell>
          <cell r="V507">
            <v>509841</v>
          </cell>
          <cell r="W507">
            <v>417.3</v>
          </cell>
          <cell r="X507">
            <v>107070</v>
          </cell>
          <cell r="Y507">
            <v>269692</v>
          </cell>
          <cell r="Z507">
            <v>2.5188000000000001</v>
          </cell>
          <cell r="AA507" t="str">
            <v>„НП за ЕЕ на МЖС"</v>
          </cell>
          <cell r="AB507">
            <v>59.45</v>
          </cell>
        </row>
        <row r="508">
          <cell r="A508">
            <v>176823731</v>
          </cell>
          <cell r="B508" t="str">
            <v>СДРУЖЕНИЕ НА СОБСТВЕНИЦИТЕ "ГР.ПОПОВО ЖК РУСАЛЯ БЛ.51, ВХ.А-Е"</v>
          </cell>
          <cell r="C508" t="str">
            <v>МЖС-ПОПОВО, ЖК. РУСАЛЯ, БЛ. 51</v>
          </cell>
          <cell r="D508" t="str">
            <v>обл.ТЪРГОВИЩЕ</v>
          </cell>
          <cell r="E508" t="str">
            <v>общ.ПОПОВО</v>
          </cell>
          <cell r="F508" t="str">
            <v>гр.ПОПОВО</v>
          </cell>
          <cell r="G508" t="str">
            <v>"ДИАМАНТ БГ" ЕООД</v>
          </cell>
          <cell r="H508" t="str">
            <v>177ДБГ037</v>
          </cell>
          <cell r="I508">
            <v>42194</v>
          </cell>
          <cell r="J508" t="str">
            <v>1978</v>
          </cell>
          <cell r="K508">
            <v>6679</v>
          </cell>
          <cell r="L508">
            <v>5419</v>
          </cell>
          <cell r="M508">
            <v>296.5</v>
          </cell>
          <cell r="N508">
            <v>117.2</v>
          </cell>
          <cell r="O508">
            <v>1291927</v>
          </cell>
          <cell r="P508">
            <v>1607096</v>
          </cell>
          <cell r="Q508">
            <v>634962</v>
          </cell>
          <cell r="R508">
            <v>0</v>
          </cell>
          <cell r="S508" t="str">
            <v>E</v>
          </cell>
          <cell r="T508" t="str">
            <v>B</v>
          </cell>
          <cell r="U508" t="str">
            <v>Изолация на външна стена , Изолация на покрив, Подмяна на дограма</v>
          </cell>
          <cell r="V508">
            <v>972134</v>
          </cell>
          <cell r="W508">
            <v>81.03</v>
          </cell>
          <cell r="X508">
            <v>45460</v>
          </cell>
          <cell r="Y508">
            <v>369262</v>
          </cell>
          <cell r="Z508">
            <v>8.1227</v>
          </cell>
          <cell r="AA508" t="str">
            <v>„НП за ЕЕ на МЖС"</v>
          </cell>
          <cell r="AB508">
            <v>60.49</v>
          </cell>
        </row>
        <row r="509">
          <cell r="A509">
            <v>176823489</v>
          </cell>
          <cell r="B509" t="str">
            <v>СДРУЖЕНИЕ НА СОБСТВЕНИЦИТЕ "СТРАЛДЖА, ул. Хемус # 59"</v>
          </cell>
          <cell r="C509" t="str">
            <v>МЖС-СТРАЛДЖА, "ХЕМУС" 59</v>
          </cell>
          <cell r="D509" t="str">
            <v>обл.ЯМБОЛ</v>
          </cell>
          <cell r="E509" t="str">
            <v>общ.СТРАЛДЖА</v>
          </cell>
          <cell r="F509" t="str">
            <v>гр.СТРАЛДЖА</v>
          </cell>
          <cell r="G509" t="str">
            <v>"ДИАМАНТ БГ" ЕООД</v>
          </cell>
          <cell r="H509" t="str">
            <v>177ДБГ046</v>
          </cell>
          <cell r="I509">
            <v>42419</v>
          </cell>
          <cell r="J509" t="str">
            <v>1989</v>
          </cell>
          <cell r="K509">
            <v>5129</v>
          </cell>
          <cell r="L509">
            <v>3494.44</v>
          </cell>
          <cell r="M509">
            <v>150.36000000000001</v>
          </cell>
          <cell r="N509">
            <v>75.599999999999994</v>
          </cell>
          <cell r="O509">
            <v>236904</v>
          </cell>
          <cell r="P509">
            <v>525369</v>
          </cell>
          <cell r="Q509">
            <v>264260</v>
          </cell>
          <cell r="R509">
            <v>0</v>
          </cell>
          <cell r="S509" t="str">
            <v>F</v>
          </cell>
          <cell r="T509" t="str">
            <v>С</v>
          </cell>
          <cell r="U509" t="str">
            <v>Изолация на външна стена , Изолация на под, Изолация на покрив, Подмяна на дограма</v>
          </cell>
          <cell r="V509">
            <v>320563</v>
          </cell>
          <cell r="W509">
            <v>147.13</v>
          </cell>
          <cell r="X509">
            <v>35742</v>
          </cell>
          <cell r="Y509">
            <v>386213</v>
          </cell>
          <cell r="Z509">
            <v>10.8055</v>
          </cell>
          <cell r="AA509" t="str">
            <v>„НП за ЕЕ на МЖС"</v>
          </cell>
          <cell r="AB509">
            <v>61.01</v>
          </cell>
        </row>
        <row r="510">
          <cell r="A510">
            <v>176945728</v>
          </cell>
          <cell r="B510" t="str">
            <v>СДРУЖЕНИЕ НА СОБСТВЕНИЦИТЕ"ХАН ТЕРВЕЛ", ГР. ТЕРВЕЛ</v>
          </cell>
          <cell r="C510" t="str">
            <v>МЖС-ТЕРВЕЛ, "ИЗГРЕВ" 5</v>
          </cell>
          <cell r="D510" t="str">
            <v>обл.ДОБРИЧ</v>
          </cell>
          <cell r="E510" t="str">
            <v>общ.ТЕРВЕЛ</v>
          </cell>
          <cell r="F510" t="str">
            <v>гр.ТЕРВЕЛ</v>
          </cell>
          <cell r="G510" t="str">
            <v>"ДИАМАНТ БГ" ЕООД</v>
          </cell>
          <cell r="H510" t="str">
            <v>177ДБГ057</v>
          </cell>
          <cell r="I510">
            <v>42447</v>
          </cell>
          <cell r="J510" t="str">
            <v>1986</v>
          </cell>
          <cell r="K510">
            <v>3670</v>
          </cell>
          <cell r="L510">
            <v>3462.85</v>
          </cell>
          <cell r="M510">
            <v>251.2</v>
          </cell>
          <cell r="N510">
            <v>101.5</v>
          </cell>
          <cell r="O510">
            <v>709843</v>
          </cell>
          <cell r="P510">
            <v>869648</v>
          </cell>
          <cell r="Q510">
            <v>351178</v>
          </cell>
          <cell r="R510">
            <v>0</v>
          </cell>
          <cell r="S510" t="str">
            <v>F</v>
          </cell>
          <cell r="T510" t="str">
            <v>С</v>
          </cell>
          <cell r="U510" t="str">
            <v>Изолация на външна стена , Изолация на под, Изолация на покрив, Подмяна на дограма</v>
          </cell>
          <cell r="V510">
            <v>616085</v>
          </cell>
          <cell r="W510">
            <v>47.56</v>
          </cell>
          <cell r="X510">
            <v>21626</v>
          </cell>
          <cell r="Y510">
            <v>279720</v>
          </cell>
          <cell r="Z510">
            <v>12.9344</v>
          </cell>
          <cell r="AA510" t="str">
            <v>„НП за ЕЕ на МЖС"</v>
          </cell>
          <cell r="AB510">
            <v>70.84</v>
          </cell>
        </row>
        <row r="511">
          <cell r="A511">
            <v>176947451</v>
          </cell>
          <cell r="B511" t="str">
            <v>СДРУЖЕНИЕ НА СОБСТВЕНИЦИТЕ"ДЕТЕЛИНА", ГР. ТЕРВЕЛ</v>
          </cell>
          <cell r="C511" t="str">
            <v>МЖС-ТЕРВЕЛ, "ИЗГРЕВ" БЛ. 4</v>
          </cell>
          <cell r="D511" t="str">
            <v>обл.ДОБРИЧ</v>
          </cell>
          <cell r="E511" t="str">
            <v>общ.ТЕРВЕЛ</v>
          </cell>
          <cell r="F511" t="str">
            <v>гр.ТЕРВЕЛ</v>
          </cell>
          <cell r="G511" t="str">
            <v>"ДИАМАНТ БГ" ЕООД</v>
          </cell>
          <cell r="H511" t="str">
            <v>177ДБГ058</v>
          </cell>
          <cell r="I511">
            <v>42447</v>
          </cell>
          <cell r="J511" t="str">
            <v>1987</v>
          </cell>
          <cell r="K511">
            <v>2634</v>
          </cell>
          <cell r="L511">
            <v>2399</v>
          </cell>
          <cell r="M511">
            <v>250.8</v>
          </cell>
          <cell r="N511">
            <v>110.3</v>
          </cell>
          <cell r="O511">
            <v>337838</v>
          </cell>
          <cell r="P511">
            <v>601693</v>
          </cell>
          <cell r="Q511">
            <v>264841</v>
          </cell>
          <cell r="R511">
            <v>0</v>
          </cell>
          <cell r="S511" t="str">
            <v>E</v>
          </cell>
          <cell r="T511" t="str">
            <v>С</v>
          </cell>
          <cell r="U511" t="str">
            <v>Изолация на външна стена , Изолация на под, Изолация на покрив, Подмяна на дограма</v>
          </cell>
          <cell r="V511">
            <v>404434</v>
          </cell>
          <cell r="W511">
            <v>23.68</v>
          </cell>
          <cell r="X511">
            <v>13193</v>
          </cell>
          <cell r="Y511">
            <v>186596.1</v>
          </cell>
          <cell r="Z511">
            <v>14.1435</v>
          </cell>
          <cell r="AA511" t="str">
            <v>„НП за ЕЕ на МЖС"</v>
          </cell>
          <cell r="AB511">
            <v>67.209999999999994</v>
          </cell>
        </row>
        <row r="512">
          <cell r="A512">
            <v>176826325</v>
          </cell>
          <cell r="B512" t="str">
            <v>Сдружение на собствениците "Кърджали, ул. Стадионска #2, бл.7, вх. А и Б"</v>
          </cell>
          <cell r="C512" t="str">
            <v>МЖС</v>
          </cell>
          <cell r="D512" t="str">
            <v>обл.КЪРДЖАЛИ</v>
          </cell>
          <cell r="E512" t="str">
            <v>общ.КЪРДЖАЛИ</v>
          </cell>
          <cell r="F512" t="str">
            <v>гр.КЪРДЖАЛИ</v>
          </cell>
          <cell r="G512" t="str">
            <v>"ДИАМАНТ БГ" ЕООД</v>
          </cell>
          <cell r="H512" t="str">
            <v>177ДБГ060</v>
          </cell>
          <cell r="I512">
            <v>42486</v>
          </cell>
          <cell r="J512" t="str">
            <v>1977</v>
          </cell>
          <cell r="K512">
            <v>4201.8</v>
          </cell>
          <cell r="L512">
            <v>2654.9</v>
          </cell>
          <cell r="M512">
            <v>173.2</v>
          </cell>
          <cell r="N512">
            <v>59.8</v>
          </cell>
          <cell r="O512">
            <v>240287</v>
          </cell>
          <cell r="P512">
            <v>459787</v>
          </cell>
          <cell r="Q512">
            <v>158500</v>
          </cell>
          <cell r="R512">
            <v>0</v>
          </cell>
          <cell r="S512" t="str">
            <v>F</v>
          </cell>
          <cell r="T512" t="str">
            <v>B</v>
          </cell>
          <cell r="U512" t="str">
            <v>Изолация на външна стена , Изолация на под, Изолация на покрив, Подмяна на дограма</v>
          </cell>
          <cell r="V512">
            <v>296483</v>
          </cell>
          <cell r="W512">
            <v>120.26</v>
          </cell>
          <cell r="X512">
            <v>28786</v>
          </cell>
          <cell r="Y512">
            <v>237882</v>
          </cell>
          <cell r="Z512">
            <v>8.2637999999999998</v>
          </cell>
          <cell r="AA512" t="str">
            <v>„НП за ЕЕ на МЖС"</v>
          </cell>
          <cell r="AB512">
            <v>64.48</v>
          </cell>
        </row>
        <row r="513">
          <cell r="A513">
            <v>176826948</v>
          </cell>
          <cell r="B513" t="str">
            <v>Сдружение на собствениците "Стадионска 1</v>
          </cell>
          <cell r="C513" t="str">
            <v>МЖС</v>
          </cell>
          <cell r="D513" t="str">
            <v>обл.КЪРДЖАЛИ</v>
          </cell>
          <cell r="E513" t="str">
            <v>общ.КЪРДЖАЛИ</v>
          </cell>
          <cell r="F513" t="str">
            <v>гр.КЪРДЖАЛИ</v>
          </cell>
          <cell r="G513" t="str">
            <v>"ДИАМАНТ БГ" ЕООД</v>
          </cell>
          <cell r="H513" t="str">
            <v>177ДБГ061</v>
          </cell>
          <cell r="I513">
            <v>42486</v>
          </cell>
          <cell r="J513" t="str">
            <v>1978</v>
          </cell>
          <cell r="K513">
            <v>6202</v>
          </cell>
          <cell r="L513">
            <v>4002</v>
          </cell>
          <cell r="M513">
            <v>200.2</v>
          </cell>
          <cell r="N513">
            <v>66.5</v>
          </cell>
          <cell r="O513">
            <v>334976</v>
          </cell>
          <cell r="P513">
            <v>801252</v>
          </cell>
          <cell r="Q513">
            <v>265900</v>
          </cell>
          <cell r="R513">
            <v>0</v>
          </cell>
          <cell r="S513" t="str">
            <v>F</v>
          </cell>
          <cell r="T513" t="str">
            <v>B</v>
          </cell>
          <cell r="U513" t="str">
            <v>Изолация на външна стена , Изолация на под, Изолация на покрив, Подмяна на дограма</v>
          </cell>
          <cell r="V513">
            <v>529722</v>
          </cell>
          <cell r="W513">
            <v>216.34</v>
          </cell>
          <cell r="X513">
            <v>53318</v>
          </cell>
          <cell r="Y513">
            <v>380319</v>
          </cell>
          <cell r="Z513">
            <v>7.133</v>
          </cell>
          <cell r="AA513" t="str">
            <v>„НП за ЕЕ на МЖС"</v>
          </cell>
          <cell r="AB513">
            <v>66.11</v>
          </cell>
        </row>
        <row r="514">
          <cell r="A514">
            <v>176822647</v>
          </cell>
          <cell r="B514" t="str">
            <v>Сдружение на собствениците "Вихрен - Кърджали, ул. Одеса #5"</v>
          </cell>
          <cell r="C514" t="str">
            <v>МЖС-КЪРДЖАЛИ, "ОДЕСА" 5</v>
          </cell>
          <cell r="D514" t="str">
            <v>обл.КЪРДЖАЛИ</v>
          </cell>
          <cell r="E514" t="str">
            <v>общ.КЪРДЖАЛИ</v>
          </cell>
          <cell r="F514" t="str">
            <v>гр.КЪРДЖАЛИ</v>
          </cell>
          <cell r="G514" t="str">
            <v>"ДИАМАНТ БГ" ЕООД</v>
          </cell>
          <cell r="H514" t="str">
            <v>177ДБГ063</v>
          </cell>
          <cell r="I514">
            <v>42531</v>
          </cell>
          <cell r="J514" t="str">
            <v>1981</v>
          </cell>
          <cell r="K514">
            <v>7534.4</v>
          </cell>
          <cell r="L514">
            <v>4874.21</v>
          </cell>
          <cell r="M514">
            <v>145</v>
          </cell>
          <cell r="N514">
            <v>53.3</v>
          </cell>
          <cell r="O514">
            <v>383734</v>
          </cell>
          <cell r="P514">
            <v>706433</v>
          </cell>
          <cell r="Q514">
            <v>259704</v>
          </cell>
          <cell r="R514">
            <v>0</v>
          </cell>
          <cell r="S514" t="str">
            <v>E</v>
          </cell>
          <cell r="T514" t="str">
            <v>B</v>
          </cell>
          <cell r="U514" t="str">
            <v>Изолация на външна стена , Изолация на под, Изолация на покрив, Мерки за подмяна на битови уреди и/или офис оборудване, Подмяна на дограма</v>
          </cell>
          <cell r="V514">
            <v>413894</v>
          </cell>
          <cell r="W514">
            <v>189.00710000000001</v>
          </cell>
          <cell r="X514">
            <v>45279.735999999997</v>
          </cell>
          <cell r="Y514">
            <v>357746.32500000001</v>
          </cell>
          <cell r="Z514">
            <v>7.9008000000000003</v>
          </cell>
          <cell r="AA514" t="str">
            <v>„НП за ЕЕ на МЖС"</v>
          </cell>
          <cell r="AB514">
            <v>58.58</v>
          </cell>
        </row>
        <row r="515">
          <cell r="A515">
            <v>176830793</v>
          </cell>
          <cell r="B515" t="str">
            <v>Сдружение на собствениците "Възрожденци-53", гр. Кърджали</v>
          </cell>
          <cell r="C515" t="str">
            <v>МЖС-КЪРДЖАЛИ, "ВЪЗРОЖДЕНЦИ" БЛ. 53</v>
          </cell>
          <cell r="D515" t="str">
            <v>обл.КЪРДЖАЛИ</v>
          </cell>
          <cell r="E515" t="str">
            <v>общ.КЪРДЖАЛИ</v>
          </cell>
          <cell r="F515" t="str">
            <v>гр.КЪРДЖАЛИ</v>
          </cell>
          <cell r="G515" t="str">
            <v>"ДИАМАНТ БГ" ЕООД</v>
          </cell>
          <cell r="H515" t="str">
            <v>177ДБГ064</v>
          </cell>
          <cell r="I515">
            <v>42531</v>
          </cell>
          <cell r="J515" t="str">
            <v>1983</v>
          </cell>
          <cell r="K515">
            <v>10552.8</v>
          </cell>
          <cell r="L515">
            <v>7819.23</v>
          </cell>
          <cell r="M515">
            <v>153.1</v>
          </cell>
          <cell r="N515">
            <v>62.9</v>
          </cell>
          <cell r="O515">
            <v>596893</v>
          </cell>
          <cell r="P515">
            <v>1197763</v>
          </cell>
          <cell r="Q515">
            <v>492085</v>
          </cell>
          <cell r="R515">
            <v>0</v>
          </cell>
          <cell r="S515" t="str">
            <v>F</v>
          </cell>
          <cell r="T515" t="str">
            <v>B</v>
          </cell>
          <cell r="U515" t="str">
            <v>Изолация на външна стена , Изолация на под, Изолация на покрив, Подмяна на дограма</v>
          </cell>
          <cell r="V515">
            <v>638626</v>
          </cell>
          <cell r="W515">
            <v>220.73</v>
          </cell>
          <cell r="X515">
            <v>57156</v>
          </cell>
          <cell r="Y515">
            <v>582846.35</v>
          </cell>
          <cell r="Z515">
            <v>10.1974</v>
          </cell>
          <cell r="AA515" t="str">
            <v>„НП за ЕЕ на МЖС"</v>
          </cell>
          <cell r="AB515">
            <v>53.31</v>
          </cell>
        </row>
        <row r="516">
          <cell r="A516">
            <v>176821328</v>
          </cell>
          <cell r="B516" t="str">
            <v>Сдружение на собствениците "Възрожденци блок 92 гр. Кърджали"</v>
          </cell>
          <cell r="C516" t="str">
            <v>МЖС-КЪРДЖАЛИ, БЛ. 92</v>
          </cell>
          <cell r="D516" t="str">
            <v>обл.КЪРДЖАЛИ</v>
          </cell>
          <cell r="E516" t="str">
            <v>общ.КЪРДЖАЛИ</v>
          </cell>
          <cell r="F516" t="str">
            <v>гр.КЪРДЖАЛИ</v>
          </cell>
          <cell r="G516" t="str">
            <v>"ДИАМАНТ БГ" ЕООД</v>
          </cell>
          <cell r="H516" t="str">
            <v>177ДБГ068</v>
          </cell>
          <cell r="I516">
            <v>42557</v>
          </cell>
          <cell r="J516" t="str">
            <v>1993</v>
          </cell>
          <cell r="K516">
            <v>4436.3999999999996</v>
          </cell>
          <cell r="L516">
            <v>3130.59</v>
          </cell>
          <cell r="M516">
            <v>158</v>
          </cell>
          <cell r="N516">
            <v>55.2</v>
          </cell>
          <cell r="O516">
            <v>388139</v>
          </cell>
          <cell r="P516">
            <v>494628</v>
          </cell>
          <cell r="Q516">
            <v>127700</v>
          </cell>
          <cell r="R516">
            <v>0</v>
          </cell>
          <cell r="S516" t="str">
            <v>D</v>
          </cell>
          <cell r="T516" t="str">
            <v>B</v>
          </cell>
          <cell r="U516" t="str">
            <v>Изолация на външна стена , Изолация на под, Изолация на покрив, Подмяна на дограма</v>
          </cell>
          <cell r="V516">
            <v>300922</v>
          </cell>
          <cell r="W516">
            <v>43.15</v>
          </cell>
          <cell r="X516">
            <v>15382</v>
          </cell>
          <cell r="Y516">
            <v>224040.8</v>
          </cell>
          <cell r="Z516">
            <v>14.565099999999999</v>
          </cell>
          <cell r="AA516" t="str">
            <v>„НП за ЕЕ на МЖС"</v>
          </cell>
          <cell r="AB516">
            <v>60.83</v>
          </cell>
        </row>
        <row r="517">
          <cell r="A517">
            <v>176823304</v>
          </cell>
          <cell r="B517" t="str">
            <v>Сдружение на собствениците "Водно огледало блок 27", ГР. КЪРДЖАЛИ</v>
          </cell>
          <cell r="C517" t="str">
            <v>МЖС-КЪРДЖАЛИ, БЛ. 27</v>
          </cell>
          <cell r="D517" t="str">
            <v>обл.КЪРДЖАЛИ</v>
          </cell>
          <cell r="E517" t="str">
            <v>общ.КЪРДЖАЛИ</v>
          </cell>
          <cell r="F517" t="str">
            <v>гр.КЪРДЖАЛИ</v>
          </cell>
          <cell r="G517" t="str">
            <v>"ДИАМАНТ БГ" ЕООД</v>
          </cell>
          <cell r="H517" t="str">
            <v>177ДБГ069</v>
          </cell>
          <cell r="I517">
            <v>42557</v>
          </cell>
          <cell r="J517" t="str">
            <v>1988</v>
          </cell>
          <cell r="K517">
            <v>5448.65</v>
          </cell>
          <cell r="L517">
            <v>3769.96</v>
          </cell>
          <cell r="M517">
            <v>135.1</v>
          </cell>
          <cell r="N517">
            <v>51.1</v>
          </cell>
          <cell r="O517">
            <v>251449</v>
          </cell>
          <cell r="P517">
            <v>509348</v>
          </cell>
          <cell r="Q517">
            <v>192537</v>
          </cell>
          <cell r="R517">
            <v>0</v>
          </cell>
          <cell r="S517" t="str">
            <v>E</v>
          </cell>
          <cell r="T517" t="str">
            <v>B</v>
          </cell>
          <cell r="U517" t="str">
            <v>Изолация на външна стена , Изолация на под, Изолация на покрив, Подмяна на дограма</v>
          </cell>
          <cell r="V517">
            <v>345048</v>
          </cell>
          <cell r="W517">
            <v>170.14</v>
          </cell>
          <cell r="X517">
            <v>40836</v>
          </cell>
          <cell r="Y517">
            <v>299968.2</v>
          </cell>
          <cell r="Z517">
            <v>7.3456000000000001</v>
          </cell>
          <cell r="AA517" t="str">
            <v>„НП за ЕЕ на МЖС"</v>
          </cell>
          <cell r="AB517">
            <v>67.739999999999995</v>
          </cell>
        </row>
        <row r="518">
          <cell r="A518">
            <v>176832353</v>
          </cell>
          <cell r="B518" t="str">
            <v>СДРУЖЕНИЕ НА СОБСТВЕНИЦИТЕ "БУРГАС ЗОРНИЦА-27"</v>
          </cell>
          <cell r="C518" t="str">
            <v>МЖС-БУРГАС, "ЗОРНИЦА", БЛ. 27</v>
          </cell>
          <cell r="D518" t="str">
            <v>обл.БУРГАС</v>
          </cell>
          <cell r="E518" t="str">
            <v>общ.БУРГАС</v>
          </cell>
          <cell r="F518" t="str">
            <v>гр.БУРГАС</v>
          </cell>
          <cell r="G518" t="str">
            <v>"КОНСУЛТАНТСКА ИНЖЕНЕРНА ГРУПА" ООД</v>
          </cell>
          <cell r="H518" t="str">
            <v>179КИГ006</v>
          </cell>
          <cell r="I518">
            <v>42240</v>
          </cell>
          <cell r="J518" t="str">
            <v>1973</v>
          </cell>
          <cell r="K518">
            <v>3826.67</v>
          </cell>
          <cell r="L518">
            <v>3400.6</v>
          </cell>
          <cell r="M518">
            <v>167.6</v>
          </cell>
          <cell r="N518">
            <v>90.2</v>
          </cell>
          <cell r="O518">
            <v>287784</v>
          </cell>
          <cell r="P518">
            <v>570104</v>
          </cell>
          <cell r="Q518">
            <v>306723</v>
          </cell>
          <cell r="R518">
            <v>94684</v>
          </cell>
          <cell r="S518" t="str">
            <v>E</v>
          </cell>
          <cell r="T518" t="str">
            <v>С</v>
          </cell>
          <cell r="U518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518">
            <v>263382.01</v>
          </cell>
          <cell r="W518">
            <v>129.91999999999999</v>
          </cell>
          <cell r="X518">
            <v>34327.599999999999</v>
          </cell>
          <cell r="Y518">
            <v>206022.87</v>
          </cell>
          <cell r="Z518">
            <v>6.0015999999999998</v>
          </cell>
          <cell r="AA518" t="str">
            <v>„НП за ЕЕ на МЖС"</v>
          </cell>
          <cell r="AB518">
            <v>46.19</v>
          </cell>
        </row>
        <row r="519">
          <cell r="A519">
            <v>176834158</v>
          </cell>
          <cell r="B519" t="str">
            <v>СДРУЖЕНИЕ НА СОБСТВЕНИЦИТЕ "гр.БУРГАС к-с ЗОРНИЦА бл.40</v>
          </cell>
          <cell r="C519" t="str">
            <v>МЖС БУРГАС БЛ 40</v>
          </cell>
          <cell r="D519" t="str">
            <v>обл.БУРГАС</v>
          </cell>
          <cell r="E519" t="str">
            <v>общ.БУРГАС</v>
          </cell>
          <cell r="F519" t="str">
            <v>гр.БУРГАС</v>
          </cell>
          <cell r="G519" t="str">
            <v>"КОНСУЛТАНТСКА ИНЖЕНЕРНА ГРУПА" ООД</v>
          </cell>
          <cell r="H519" t="str">
            <v>179КИГ007</v>
          </cell>
          <cell r="I519">
            <v>42243</v>
          </cell>
          <cell r="J519" t="str">
            <v>1974</v>
          </cell>
          <cell r="K519">
            <v>9677</v>
          </cell>
          <cell r="L519">
            <v>8356</v>
          </cell>
          <cell r="M519">
            <v>162.4</v>
          </cell>
          <cell r="N519">
            <v>95.2</v>
          </cell>
          <cell r="O519">
            <v>630661</v>
          </cell>
          <cell r="P519">
            <v>1356839</v>
          </cell>
          <cell r="Q519">
            <v>795640</v>
          </cell>
          <cell r="R519">
            <v>280574</v>
          </cell>
          <cell r="S519" t="str">
            <v>F</v>
          </cell>
          <cell r="T519" t="str">
            <v>С</v>
          </cell>
          <cell r="U519" t="str">
            <v>Изолация на външна стена , Изолация на под, Изолация на покрив, Мерки по сградни инсталации(тръбна мрежа), Подмяна на дограма</v>
          </cell>
          <cell r="V519">
            <v>561192</v>
          </cell>
          <cell r="W519">
            <v>440.56</v>
          </cell>
          <cell r="X519">
            <v>95519.53</v>
          </cell>
          <cell r="Y519">
            <v>575806.32999999996</v>
          </cell>
          <cell r="Z519">
            <v>6.0281000000000002</v>
          </cell>
          <cell r="AA519" t="str">
            <v>„НП за ЕЕ на МЖС"</v>
          </cell>
          <cell r="AB519">
            <v>41.36</v>
          </cell>
        </row>
        <row r="520">
          <cell r="A520">
            <v>176834457</v>
          </cell>
          <cell r="B520" t="str">
            <v>СДРУЖЕНИЕ НА СОБСТВЕНИЦИТЕ "гр.БУРГАС, община БУРГАС, ж.к.ЛАЗУР, бл.#2, вх.#1"</v>
          </cell>
          <cell r="C520" t="str">
            <v>МЖС-БУРГАС, "ЛАЗУР", БЛ. 2</v>
          </cell>
          <cell r="D520" t="str">
            <v>обл.БУРГАС</v>
          </cell>
          <cell r="E520" t="str">
            <v>общ.БУРГАС</v>
          </cell>
          <cell r="F520" t="str">
            <v>гр.БУРГАС</v>
          </cell>
          <cell r="G520" t="str">
            <v>"КОНСУЛТАНТСКА ИНЖЕНЕРНА ГРУПА" ООД</v>
          </cell>
          <cell r="H520" t="str">
            <v>179КИГ008</v>
          </cell>
          <cell r="I520">
            <v>42243</v>
          </cell>
          <cell r="J520" t="str">
            <v>1971</v>
          </cell>
          <cell r="K520">
            <v>9756.8700000000008</v>
          </cell>
          <cell r="L520">
            <v>8445.9</v>
          </cell>
          <cell r="M520">
            <v>188.4</v>
          </cell>
          <cell r="N520">
            <v>111.6</v>
          </cell>
          <cell r="O520">
            <v>991157</v>
          </cell>
          <cell r="P520">
            <v>1591441</v>
          </cell>
          <cell r="Q520">
            <v>942319</v>
          </cell>
          <cell r="R520">
            <v>725560</v>
          </cell>
          <cell r="S520" t="str">
            <v>E</v>
          </cell>
          <cell r="T520" t="str">
            <v>С</v>
          </cell>
          <cell r="U520" t="str">
            <v>Други, 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520">
            <v>649122</v>
          </cell>
          <cell r="W520">
            <v>235.96</v>
          </cell>
          <cell r="X520">
            <v>47001.94</v>
          </cell>
          <cell r="Y520">
            <v>506450.31</v>
          </cell>
          <cell r="Z520">
            <v>10.775</v>
          </cell>
          <cell r="AA520" t="str">
            <v>„НП за ЕЕ на МЖС"</v>
          </cell>
          <cell r="AB520">
            <v>40.78</v>
          </cell>
        </row>
        <row r="521">
          <cell r="A521">
            <v>176833768</v>
          </cell>
          <cell r="B521" t="str">
            <v>СДРУЖЕНИЕ НА СОБСТВЕНИЦИТЕ "ЗОРНИЦА-26 гр.БУРГАС к-с ЗОРНИЦА бл.26</v>
          </cell>
          <cell r="C521" t="str">
            <v>МЖС БЛ26</v>
          </cell>
          <cell r="D521" t="str">
            <v>обл.БУРГАС</v>
          </cell>
          <cell r="E521" t="str">
            <v>общ.БУРГАС</v>
          </cell>
          <cell r="F521" t="str">
            <v>гр.БУРГАС</v>
          </cell>
          <cell r="G521" t="str">
            <v>"КОНСУЛТАНТСКА ИНЖЕНЕРНА ГРУПА" ООД</v>
          </cell>
          <cell r="H521" t="str">
            <v>179КИГ009</v>
          </cell>
          <cell r="I521">
            <v>42359</v>
          </cell>
          <cell r="J521" t="str">
            <v>1979</v>
          </cell>
          <cell r="K521">
            <v>3826.67</v>
          </cell>
          <cell r="L521">
            <v>3400.6</v>
          </cell>
          <cell r="M521">
            <v>172.3</v>
          </cell>
          <cell r="N521">
            <v>89.5</v>
          </cell>
          <cell r="O521">
            <v>283827</v>
          </cell>
          <cell r="P521">
            <v>586026</v>
          </cell>
          <cell r="Q521">
            <v>304300</v>
          </cell>
          <cell r="R521">
            <v>91986</v>
          </cell>
          <cell r="S521" t="str">
            <v>F</v>
          </cell>
          <cell r="T521" t="str">
            <v>С</v>
          </cell>
          <cell r="U521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521">
            <v>281717.12</v>
          </cell>
          <cell r="W521">
            <v>167.12</v>
          </cell>
          <cell r="X521">
            <v>41153.089999999997</v>
          </cell>
          <cell r="Y521">
            <v>245364.97</v>
          </cell>
          <cell r="Z521">
            <v>5.9622000000000002</v>
          </cell>
          <cell r="AA521" t="str">
            <v>„НП за ЕЕ на МЖС"</v>
          </cell>
          <cell r="AB521">
            <v>48.07</v>
          </cell>
        </row>
        <row r="522">
          <cell r="A522">
            <v>176833679</v>
          </cell>
          <cell r="B522" t="str">
            <v>СДРУЖЕНИЕ НА СОБСТВЕНИЦИТЕ "ЗОРНИЦА 34, гр.БУРГАС, к-с ЗОРНИЦА бл.34</v>
          </cell>
          <cell r="C522" t="str">
            <v>МЖС</v>
          </cell>
          <cell r="D522" t="str">
            <v>обл.БУРГАС</v>
          </cell>
          <cell r="E522" t="str">
            <v>общ.БУРГАС</v>
          </cell>
          <cell r="F522" t="str">
            <v>гр.БУРГАС</v>
          </cell>
          <cell r="G522" t="str">
            <v>"КОНСУЛТАНТСКА ИНЖЕНЕРНА ГРУПА" ООД</v>
          </cell>
          <cell r="H522" t="str">
            <v>179КИГ010</v>
          </cell>
          <cell r="I522">
            <v>42359</v>
          </cell>
          <cell r="J522" t="str">
            <v>1968</v>
          </cell>
          <cell r="K522">
            <v>5953</v>
          </cell>
          <cell r="L522">
            <v>5101</v>
          </cell>
          <cell r="M522">
            <v>182.4</v>
          </cell>
          <cell r="N522">
            <v>104.5</v>
          </cell>
          <cell r="O522">
            <v>593400</v>
          </cell>
          <cell r="P522">
            <v>930492</v>
          </cell>
          <cell r="Q522">
            <v>433000</v>
          </cell>
          <cell r="R522">
            <v>389847</v>
          </cell>
          <cell r="S522" t="str">
            <v>E</v>
          </cell>
          <cell r="T522" t="str">
            <v>С</v>
          </cell>
          <cell r="U522" t="str">
            <v>Изолация на външна стена , Изолация на под, Изолация на покрив, Мерки по абонатна станция, Мерки по осветление, Мерки по сградни инсталации(тръбна мрежа), Подмяна на дограма</v>
          </cell>
          <cell r="V522">
            <v>397448.99</v>
          </cell>
          <cell r="W522">
            <v>191.6</v>
          </cell>
          <cell r="X522">
            <v>40707.440000000002</v>
          </cell>
          <cell r="Y522">
            <v>353198.19</v>
          </cell>
          <cell r="Z522">
            <v>8.6765000000000008</v>
          </cell>
          <cell r="AA522" t="str">
            <v>„НП за ЕЕ на МЖС"</v>
          </cell>
          <cell r="AB522">
            <v>42.71</v>
          </cell>
        </row>
        <row r="523">
          <cell r="A523">
            <v>176830658</v>
          </cell>
          <cell r="B523" t="str">
            <v>СДРУЖЕНИЕ НА СОБСТВЕНИЦИТЕ "ЗОРНИЦА 42 гр.БУРГАС к-с ЗОРНИЦА бл.42"</v>
          </cell>
          <cell r="C523" t="str">
            <v>МЖС-БУРГАС, "ЗОРНИЦА", БЛ. 42</v>
          </cell>
          <cell r="D523" t="str">
            <v>обл.БУРГАС</v>
          </cell>
          <cell r="E523" t="str">
            <v>общ.БУРГАС</v>
          </cell>
          <cell r="F523" t="str">
            <v>гр.БУРГАС</v>
          </cell>
          <cell r="G523" t="str">
            <v>"КОНСУЛТАНТСКА ИНЖЕНЕРНА ГРУПА" ООД</v>
          </cell>
          <cell r="H523" t="str">
            <v>179КИГ011</v>
          </cell>
          <cell r="I523">
            <v>42359</v>
          </cell>
          <cell r="J523" t="str">
            <v>1975</v>
          </cell>
          <cell r="K523">
            <v>9484.3799999999992</v>
          </cell>
          <cell r="L523">
            <v>8306</v>
          </cell>
          <cell r="M523">
            <v>200.3</v>
          </cell>
          <cell r="N523">
            <v>94.2</v>
          </cell>
          <cell r="O523">
            <v>1035768</v>
          </cell>
          <cell r="P523">
            <v>1663584</v>
          </cell>
          <cell r="Q523">
            <v>782473</v>
          </cell>
          <cell r="R523">
            <v>573301</v>
          </cell>
          <cell r="S523" t="str">
            <v>F</v>
          </cell>
          <cell r="T523" t="str">
            <v>С</v>
          </cell>
          <cell r="U523" t="str">
            <v>Изолация на външна стена , Изолация на под, Изолация на покрив, Мерки по абонатна станция, Мерки по осветление, Мерки по сградни инсталации(тръбна мрежа), Подмяна на дограма</v>
          </cell>
          <cell r="V523">
            <v>881106.86</v>
          </cell>
          <cell r="W523">
            <v>433.64</v>
          </cell>
          <cell r="X523">
            <v>92883.87</v>
          </cell>
          <cell r="Y523">
            <v>633235.81000000006</v>
          </cell>
          <cell r="Z523">
            <v>6.8174999999999999</v>
          </cell>
          <cell r="AA523" t="str">
            <v>„НП за ЕЕ на МЖС"</v>
          </cell>
          <cell r="AB523">
            <v>52.96</v>
          </cell>
        </row>
        <row r="524">
          <cell r="A524">
            <v>176844444</v>
          </cell>
          <cell r="B524" t="str">
            <v>СДРУЖЕНИЕ НА СОБСТВЕНИЦИТЕ"ГРАД БУРГАС, Ж.К.ЛАЗУР, БЛОК 78 - ФЛОРА 78"</v>
          </cell>
          <cell r="C524" t="str">
            <v>МЖС-БУРГАС, "ЛАЗУР", БЛ. 78</v>
          </cell>
          <cell r="D524" t="str">
            <v>обл.БУРГАС</v>
          </cell>
          <cell r="E524" t="str">
            <v>общ.БУРГАС</v>
          </cell>
          <cell r="F524" t="str">
            <v>гр.БУРГАС</v>
          </cell>
          <cell r="G524" t="str">
            <v>"КОНСУЛТАНТСКА ИНЖЕНЕРНА ГРУПА" ООД</v>
          </cell>
          <cell r="H524" t="str">
            <v>179КИГ012</v>
          </cell>
          <cell r="I524">
            <v>42359</v>
          </cell>
          <cell r="J524" t="str">
            <v>1985</v>
          </cell>
          <cell r="K524">
            <v>11588.99</v>
          </cell>
          <cell r="L524">
            <v>10511</v>
          </cell>
          <cell r="M524">
            <v>140</v>
          </cell>
          <cell r="N524">
            <v>84.7</v>
          </cell>
          <cell r="O524">
            <v>680256</v>
          </cell>
          <cell r="P524">
            <v>1471475</v>
          </cell>
          <cell r="Q524">
            <v>890392</v>
          </cell>
          <cell r="R524">
            <v>175180</v>
          </cell>
          <cell r="S524" t="str">
            <v>E</v>
          </cell>
          <cell r="T524" t="str">
            <v>С</v>
          </cell>
          <cell r="U524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524">
            <v>581083.01</v>
          </cell>
          <cell r="W524">
            <v>425.41</v>
          </cell>
          <cell r="X524">
            <v>92222.94</v>
          </cell>
          <cell r="Y524">
            <v>678598.35</v>
          </cell>
          <cell r="Z524">
            <v>7.3582000000000001</v>
          </cell>
          <cell r="AA524" t="str">
            <v>„НП за ЕЕ на МЖС"</v>
          </cell>
          <cell r="AB524">
            <v>39.479999999999997</v>
          </cell>
        </row>
        <row r="525">
          <cell r="A525">
            <v>176835993</v>
          </cell>
          <cell r="B525" t="str">
            <v>СДРУЖЕНИЕ НА СОБСТВЕНИЦИТЕ "гр.БУРГАС к-с "ЗОРНИЦА" бл.25</v>
          </cell>
          <cell r="C525" t="str">
            <v>МЖС</v>
          </cell>
          <cell r="D525" t="str">
            <v>обл.БУРГАС</v>
          </cell>
          <cell r="E525" t="str">
            <v>общ.БУРГАС</v>
          </cell>
          <cell r="F525" t="str">
            <v>гр.БУРГАС</v>
          </cell>
          <cell r="G525" t="str">
            <v>"КОНСУЛТАНТСКА ИНЖЕНЕРНА ГРУПА" ООД</v>
          </cell>
          <cell r="H525" t="str">
            <v>179КИГ014</v>
          </cell>
          <cell r="I525">
            <v>42422</v>
          </cell>
          <cell r="J525" t="str">
            <v>1969</v>
          </cell>
          <cell r="K525">
            <v>3826.67</v>
          </cell>
          <cell r="L525">
            <v>3400.6</v>
          </cell>
          <cell r="M525">
            <v>182.8</v>
          </cell>
          <cell r="N525">
            <v>88</v>
          </cell>
          <cell r="O525">
            <v>517141</v>
          </cell>
          <cell r="P525">
            <v>621744</v>
          </cell>
          <cell r="Q525">
            <v>299530</v>
          </cell>
          <cell r="R525">
            <v>283570</v>
          </cell>
          <cell r="S525" t="str">
            <v>E</v>
          </cell>
          <cell r="T525" t="str">
            <v>С</v>
          </cell>
          <cell r="U525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525">
            <v>322209.8</v>
          </cell>
          <cell r="W525">
            <v>134.71</v>
          </cell>
          <cell r="X525">
            <v>27539.47</v>
          </cell>
          <cell r="Y525">
            <v>257010.24</v>
          </cell>
          <cell r="Z525">
            <v>9.3323999999999998</v>
          </cell>
          <cell r="AA525" t="str">
            <v>„НП за ЕЕ на МЖС"</v>
          </cell>
          <cell r="AB525">
            <v>51.82</v>
          </cell>
        </row>
        <row r="526">
          <cell r="A526">
            <v>176834382</v>
          </cell>
          <cell r="B526" t="str">
            <v>СДРУЖЕНИЕ НА СОБСТВЕНИЦИТЕ "гр.БУРГАС ж.к.ЗОРНИЦА бл.33</v>
          </cell>
          <cell r="C526" t="str">
            <v>МЖС</v>
          </cell>
          <cell r="D526" t="str">
            <v>обл.БУРГАС</v>
          </cell>
          <cell r="E526" t="str">
            <v>общ.БУРГАС</v>
          </cell>
          <cell r="F526" t="str">
            <v>гр.БУРГАС</v>
          </cell>
          <cell r="G526" t="str">
            <v>"КОНСУЛТАНТСКА ИНЖЕНЕРНА ГРУПА" ООД</v>
          </cell>
          <cell r="H526" t="str">
            <v>179КИГ015</v>
          </cell>
          <cell r="I526">
            <v>42422</v>
          </cell>
          <cell r="J526" t="str">
            <v>1968</v>
          </cell>
          <cell r="K526">
            <v>5953</v>
          </cell>
          <cell r="L526">
            <v>5234</v>
          </cell>
          <cell r="M526">
            <v>232.5</v>
          </cell>
          <cell r="N526">
            <v>101.3</v>
          </cell>
          <cell r="O526">
            <v>512092</v>
          </cell>
          <cell r="P526">
            <v>1217029</v>
          </cell>
          <cell r="Q526">
            <v>530140</v>
          </cell>
          <cell r="R526">
            <v>314819</v>
          </cell>
          <cell r="S526" t="str">
            <v>G</v>
          </cell>
          <cell r="T526" t="str">
            <v>С</v>
          </cell>
          <cell r="U526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526">
            <v>686880.25</v>
          </cell>
          <cell r="W526">
            <v>327.44</v>
          </cell>
          <cell r="X526">
            <v>67034.399999999994</v>
          </cell>
          <cell r="Y526">
            <v>566012.19999999995</v>
          </cell>
          <cell r="Z526">
            <v>8.4436</v>
          </cell>
          <cell r="AA526" t="str">
            <v>„НП за ЕЕ на МЖС"</v>
          </cell>
          <cell r="AB526">
            <v>56.43</v>
          </cell>
        </row>
        <row r="527">
          <cell r="A527">
            <v>176852373</v>
          </cell>
          <cell r="B527" t="str">
            <v>СДРУЖЕНИЕ НА СОБСТВЕНИЦИТЕ "ГР.БУРГАС, Ж.К.ЗОРНИЦА,БЛ.35</v>
          </cell>
          <cell r="C527" t="str">
            <v>МЖС</v>
          </cell>
          <cell r="D527" t="str">
            <v>обл.БУРГАС</v>
          </cell>
          <cell r="E527" t="str">
            <v>общ.БУРГАС</v>
          </cell>
          <cell r="F527" t="str">
            <v>гр.БУРГАС</v>
          </cell>
          <cell r="G527" t="str">
            <v>"КОНСУЛТАНТСКА ИНЖЕНЕРНА ГРУПА" ООД</v>
          </cell>
          <cell r="H527" t="str">
            <v>179КИГ016</v>
          </cell>
          <cell r="I527">
            <v>42422</v>
          </cell>
          <cell r="J527" t="str">
            <v>1968</v>
          </cell>
          <cell r="K527">
            <v>865.4</v>
          </cell>
          <cell r="L527">
            <v>5953</v>
          </cell>
          <cell r="M527">
            <v>267.2</v>
          </cell>
          <cell r="N527">
            <v>105.6</v>
          </cell>
          <cell r="O527">
            <v>668575</v>
          </cell>
          <cell r="P527">
            <v>1388238</v>
          </cell>
          <cell r="Q527">
            <v>548740</v>
          </cell>
          <cell r="R527">
            <v>424054</v>
          </cell>
          <cell r="S527" t="str">
            <v>F</v>
          </cell>
          <cell r="T527" t="str">
            <v>С</v>
          </cell>
          <cell r="U527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527">
            <v>839532</v>
          </cell>
          <cell r="W527">
            <v>267.77</v>
          </cell>
          <cell r="X527">
            <v>53330.7</v>
          </cell>
          <cell r="Y527">
            <v>602285.84</v>
          </cell>
          <cell r="Z527">
            <v>11.2934</v>
          </cell>
          <cell r="AA527" t="str">
            <v>„НП за ЕЕ на МЖС"</v>
          </cell>
          <cell r="AB527">
            <v>60.47</v>
          </cell>
        </row>
        <row r="528">
          <cell r="A528">
            <v>176837948</v>
          </cell>
          <cell r="B528" t="str">
            <v>СДРУЖЕНИЕ НА СОБСТВЕНИЦИТЕ "гр.БУРГАС к-с "ЗОРНИЦА" бл.37 вход 1 и вход 2</v>
          </cell>
          <cell r="C528" t="str">
            <v>МЖС БЛ. 37</v>
          </cell>
          <cell r="D528" t="str">
            <v>обл.БУРГАС</v>
          </cell>
          <cell r="E528" t="str">
            <v>общ.БУРГАС</v>
          </cell>
          <cell r="F528" t="str">
            <v>гр.БУРГАС</v>
          </cell>
          <cell r="G528" t="str">
            <v>"КОНСУЛТАНТСКА ИНЖЕНЕРНА ГРУПА" ООД</v>
          </cell>
          <cell r="H528" t="str">
            <v>179КИГ017</v>
          </cell>
          <cell r="I528">
            <v>42422</v>
          </cell>
          <cell r="J528" t="str">
            <v>1967</v>
          </cell>
          <cell r="K528">
            <v>3826.6</v>
          </cell>
          <cell r="L528">
            <v>3394</v>
          </cell>
          <cell r="M528">
            <v>214.2</v>
          </cell>
          <cell r="N528">
            <v>92.8</v>
          </cell>
          <cell r="O528">
            <v>436374</v>
          </cell>
          <cell r="P528">
            <v>726917</v>
          </cell>
          <cell r="Q528">
            <v>314900</v>
          </cell>
          <cell r="R528">
            <v>267638</v>
          </cell>
          <cell r="S528" t="str">
            <v>F</v>
          </cell>
          <cell r="T528" t="str">
            <v>С</v>
          </cell>
          <cell r="U528" t="str">
            <v>Изолация на външна стена , Изолация на под, Изолация на покрив, Мерки по абонатна станция, Мерки по осветление, Мерки по сградни инсталации(тръбна мрежа), Подмяна на дограма</v>
          </cell>
          <cell r="V528">
            <v>412011</v>
          </cell>
          <cell r="W528">
            <v>186.77</v>
          </cell>
          <cell r="X528">
            <v>38205.949999999997</v>
          </cell>
          <cell r="Y528">
            <v>298343.09999999998</v>
          </cell>
          <cell r="Z528">
            <v>7.8087999999999997</v>
          </cell>
          <cell r="AA528" t="str">
            <v>„НП за ЕЕ на МЖС"</v>
          </cell>
          <cell r="AB528">
            <v>56.67</v>
          </cell>
        </row>
        <row r="529">
          <cell r="A529">
            <v>176861689</v>
          </cell>
          <cell r="B529" t="str">
            <v>СДРУЖЕНИЕ НА СОБСТВЕНИЦИТЕ "БУРГАС, ЗОРНИЦА бл.37, вх.3 и 4</v>
          </cell>
          <cell r="C529" t="str">
            <v>МЖС</v>
          </cell>
          <cell r="D529" t="str">
            <v>обл.БУРГАС</v>
          </cell>
          <cell r="E529" t="str">
            <v>общ.БУРГАС</v>
          </cell>
          <cell r="F529" t="str">
            <v>гр.БУРГАС</v>
          </cell>
          <cell r="G529" t="str">
            <v>"КОНСУЛТАНТСКА ИНЖЕНЕРНА ГРУПА" ООД</v>
          </cell>
          <cell r="H529" t="str">
            <v>179КИГ018</v>
          </cell>
          <cell r="I529">
            <v>42422</v>
          </cell>
          <cell r="J529" t="str">
            <v>1989</v>
          </cell>
          <cell r="K529">
            <v>3464.46</v>
          </cell>
          <cell r="L529">
            <v>3070</v>
          </cell>
          <cell r="M529">
            <v>175.2</v>
          </cell>
          <cell r="N529">
            <v>88.7</v>
          </cell>
          <cell r="O529">
            <v>293225</v>
          </cell>
          <cell r="P529">
            <v>537967</v>
          </cell>
          <cell r="Q529">
            <v>272200</v>
          </cell>
          <cell r="R529">
            <v>130955</v>
          </cell>
          <cell r="S529" t="str">
            <v>F</v>
          </cell>
          <cell r="T529" t="str">
            <v>С</v>
          </cell>
          <cell r="U529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529">
            <v>265755.5</v>
          </cell>
          <cell r="W529">
            <v>151.16999999999999</v>
          </cell>
          <cell r="X529">
            <v>34689.85</v>
          </cell>
          <cell r="Y529">
            <v>279951.68</v>
          </cell>
          <cell r="Z529">
            <v>8.0701000000000001</v>
          </cell>
          <cell r="AA529" t="str">
            <v>„НП за ЕЕ на МЖС"</v>
          </cell>
          <cell r="AB529">
            <v>49.39</v>
          </cell>
        </row>
        <row r="530">
          <cell r="A530">
            <v>176842322</v>
          </cell>
          <cell r="B530" t="str">
            <v>СДРУЖЕНИЕ НА СОБСТВЕНИЦИТЕ "гр.БУРГАС ж.к.ЗОРНИЦА бл.31</v>
          </cell>
          <cell r="C530" t="str">
            <v>МЖС</v>
          </cell>
          <cell r="D530" t="str">
            <v>обл.БУРГАС</v>
          </cell>
          <cell r="E530" t="str">
            <v>общ.БУРГАС</v>
          </cell>
          <cell r="F530" t="str">
            <v>гр.БУРГАС</v>
          </cell>
          <cell r="G530" t="str">
            <v>"КОНСУЛТАНТСКА ИНЖЕНЕРНА ГРУПА" ООД</v>
          </cell>
          <cell r="H530" t="str">
            <v>179КИГ019</v>
          </cell>
          <cell r="I530">
            <v>42429</v>
          </cell>
          <cell r="J530" t="str">
            <v>1977</v>
          </cell>
          <cell r="K530">
            <v>9620.66</v>
          </cell>
          <cell r="L530">
            <v>8312</v>
          </cell>
          <cell r="M530">
            <v>268.60000000000002</v>
          </cell>
          <cell r="N530">
            <v>91.2</v>
          </cell>
          <cell r="O530">
            <v>765151</v>
          </cell>
          <cell r="P530">
            <v>2232210</v>
          </cell>
          <cell r="Q530">
            <v>757900</v>
          </cell>
          <cell r="R530">
            <v>435010</v>
          </cell>
          <cell r="S530" t="str">
            <v>G</v>
          </cell>
          <cell r="T530" t="str">
            <v>С</v>
          </cell>
          <cell r="U530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530">
            <v>1474232</v>
          </cell>
          <cell r="W530">
            <v>666.95</v>
          </cell>
          <cell r="X530">
            <v>143652.9</v>
          </cell>
          <cell r="Y530">
            <v>870904</v>
          </cell>
          <cell r="Z530">
            <v>6.0625</v>
          </cell>
          <cell r="AA530" t="str">
            <v>„НП за ЕЕ на МЖС"</v>
          </cell>
          <cell r="AB530">
            <v>66.040000000000006</v>
          </cell>
        </row>
        <row r="531">
          <cell r="A531">
            <v>176838007</v>
          </cell>
          <cell r="B531" t="str">
            <v>СДРУЖЕНИЕ НА СОБСТВЕНИЦИТЕ "ЗОРНИЦА 39 гр.БУРГАС к-с "ЗОРНИЦА" бл.39</v>
          </cell>
          <cell r="C531" t="str">
            <v>МЖС БУРГАС БЛ 39</v>
          </cell>
          <cell r="D531" t="str">
            <v>обл.БУРГАС</v>
          </cell>
          <cell r="E531" t="str">
            <v>общ.БУРГАС</v>
          </cell>
          <cell r="F531" t="str">
            <v>гр.БУРГАС</v>
          </cell>
          <cell r="G531" t="str">
            <v>"КОНСУЛТАНТСКА ИНЖЕНЕРНА ГРУПА" ООД</v>
          </cell>
          <cell r="H531" t="str">
            <v>179КИГ020</v>
          </cell>
          <cell r="I531">
            <v>42443</v>
          </cell>
          <cell r="J531" t="str">
            <v>1976</v>
          </cell>
          <cell r="K531">
            <v>9212</v>
          </cell>
          <cell r="L531">
            <v>8346</v>
          </cell>
          <cell r="M531">
            <v>161.19999999999999</v>
          </cell>
          <cell r="N531">
            <v>90.5</v>
          </cell>
          <cell r="O531">
            <v>644504</v>
          </cell>
          <cell r="P531">
            <v>1345526</v>
          </cell>
          <cell r="Q531">
            <v>755200</v>
          </cell>
          <cell r="R531">
            <v>288977</v>
          </cell>
          <cell r="S531" t="str">
            <v>F</v>
          </cell>
          <cell r="T531" t="str">
            <v>С</v>
          </cell>
          <cell r="U531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531">
            <v>590323</v>
          </cell>
          <cell r="W531">
            <v>427.06</v>
          </cell>
          <cell r="X531">
            <v>89686.5</v>
          </cell>
          <cell r="Y531">
            <v>668176.6</v>
          </cell>
          <cell r="Z531">
            <v>7.4500999999999999</v>
          </cell>
          <cell r="AA531" t="str">
            <v>„НП за ЕЕ на МЖС"</v>
          </cell>
          <cell r="AB531">
            <v>43.87</v>
          </cell>
        </row>
        <row r="532">
          <cell r="A532">
            <v>176841238</v>
          </cell>
          <cell r="B532" t="str">
            <v>СДРУЖЕНИЕ НА СОБСТВЕНИЦИТЕ "гр.БУРГАС, ж.к."ЛАЗУР", бл.68</v>
          </cell>
          <cell r="C532" t="str">
            <v>МЖС</v>
          </cell>
          <cell r="D532" t="str">
            <v>обл.БУРГАС</v>
          </cell>
          <cell r="E532" t="str">
            <v>общ.БУРГАС</v>
          </cell>
          <cell r="F532" t="str">
            <v>гр.БУРГАС</v>
          </cell>
          <cell r="G532" t="str">
            <v>"КОНСУЛТАНТСКА ИНЖЕНЕРНА ГРУПА" ООД</v>
          </cell>
          <cell r="H532" t="str">
            <v>179КИГ021</v>
          </cell>
          <cell r="I532">
            <v>42443</v>
          </cell>
          <cell r="J532" t="str">
            <v>1963</v>
          </cell>
          <cell r="K532">
            <v>4564.7</v>
          </cell>
          <cell r="L532">
            <v>4212</v>
          </cell>
          <cell r="M532">
            <v>127.5</v>
          </cell>
          <cell r="N532">
            <v>65</v>
          </cell>
          <cell r="O532">
            <v>320931</v>
          </cell>
          <cell r="P532">
            <v>537153</v>
          </cell>
          <cell r="Q532">
            <v>273700</v>
          </cell>
          <cell r="R532">
            <v>0</v>
          </cell>
          <cell r="S532" t="str">
            <v>F</v>
          </cell>
          <cell r="T532" t="str">
            <v>С</v>
          </cell>
          <cell r="U532" t="str">
            <v>Изолация на външна стена , Изолация на под, Изолация на покрив, Мерки по осветление, Подмяна на дограма</v>
          </cell>
          <cell r="V532">
            <v>263446</v>
          </cell>
          <cell r="W532">
            <v>215.81</v>
          </cell>
          <cell r="X532">
            <v>48302.7</v>
          </cell>
          <cell r="Y532">
            <v>369249</v>
          </cell>
          <cell r="Z532">
            <v>7.6444000000000001</v>
          </cell>
          <cell r="AA532" t="str">
            <v>„НП за ЕЕ на МЖС"</v>
          </cell>
          <cell r="AB532">
            <v>49.04</v>
          </cell>
        </row>
        <row r="533">
          <cell r="A533">
            <v>176832876</v>
          </cell>
          <cell r="B533" t="str">
            <v>СДРУЖЕНИЕ НА СОБСТВЕНИЦИТЕ "гр.БУРГАС община БУРГАС ж.к.ЛАЗУР бл.81</v>
          </cell>
          <cell r="C533" t="str">
            <v>МЖС БЛ 81</v>
          </cell>
          <cell r="D533" t="str">
            <v>обл.БУРГАС</v>
          </cell>
          <cell r="E533" t="str">
            <v>общ.БУРГАС</v>
          </cell>
          <cell r="F533" t="str">
            <v>гр.БУРГАС</v>
          </cell>
          <cell r="G533" t="str">
            <v>"КОНСУЛТАНТСКА ИНЖЕНЕРНА ГРУПА" ООД</v>
          </cell>
          <cell r="H533" t="str">
            <v>179КИГ022</v>
          </cell>
          <cell r="I533">
            <v>42443</v>
          </cell>
          <cell r="J533" t="str">
            <v>1971</v>
          </cell>
          <cell r="K533">
            <v>9907</v>
          </cell>
          <cell r="L533">
            <v>8979</v>
          </cell>
          <cell r="M533">
            <v>187.8</v>
          </cell>
          <cell r="N533">
            <v>96.5</v>
          </cell>
          <cell r="O533">
            <v>739573</v>
          </cell>
          <cell r="P533">
            <v>1686361</v>
          </cell>
          <cell r="Q533">
            <v>866470</v>
          </cell>
          <cell r="R533">
            <v>464233</v>
          </cell>
          <cell r="S533" t="str">
            <v>E</v>
          </cell>
          <cell r="T533" t="str">
            <v>С</v>
          </cell>
          <cell r="U533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533">
            <v>819892.54</v>
          </cell>
          <cell r="W533">
            <v>381.62</v>
          </cell>
          <cell r="X533">
            <v>78539.73</v>
          </cell>
          <cell r="Y533">
            <v>586921.38</v>
          </cell>
          <cell r="Z533">
            <v>7.4729000000000001</v>
          </cell>
          <cell r="AA533" t="str">
            <v>„НП за ЕЕ на МЖС"</v>
          </cell>
          <cell r="AB533">
            <v>48.61</v>
          </cell>
        </row>
        <row r="534">
          <cell r="A534">
            <v>176863754</v>
          </cell>
          <cell r="B534" t="str">
            <v>СДРУЖЕНИЕ НА СОБСТВЕНИЦИТЕ "гр.БУРГАС, община БУРГАС, ж.к.ЛАЗУР, бл.69"</v>
          </cell>
          <cell r="C534" t="str">
            <v>МЖС</v>
          </cell>
          <cell r="D534" t="str">
            <v>обл.БУРГАС</v>
          </cell>
          <cell r="E534" t="str">
            <v>общ.БУРГАС</v>
          </cell>
          <cell r="F534" t="str">
            <v>гр.БУРГАС</v>
          </cell>
          <cell r="G534" t="str">
            <v>"КОНСУЛТАНТСКА ИНЖЕНЕРНА ГРУПА" ООД</v>
          </cell>
          <cell r="H534" t="str">
            <v>179КИГ023</v>
          </cell>
          <cell r="I534">
            <v>42506</v>
          </cell>
          <cell r="J534" t="str">
            <v>1968</v>
          </cell>
          <cell r="K534">
            <v>4564.7</v>
          </cell>
          <cell r="L534">
            <v>4212</v>
          </cell>
          <cell r="M534">
            <v>134</v>
          </cell>
          <cell r="N534">
            <v>67.2</v>
          </cell>
          <cell r="O534">
            <v>270230</v>
          </cell>
          <cell r="P534">
            <v>564338</v>
          </cell>
          <cell r="Q534">
            <v>282900</v>
          </cell>
          <cell r="R534">
            <v>0</v>
          </cell>
          <cell r="S534" t="str">
            <v>F</v>
          </cell>
          <cell r="T534" t="str">
            <v>С</v>
          </cell>
          <cell r="U534" t="str">
            <v>Изолация на външна стена , Изолация на под, Изолация на покрив, Мерки по осветление, Подмяна на дограма</v>
          </cell>
          <cell r="V534">
            <v>281420.79999999999</v>
          </cell>
          <cell r="W534">
            <v>193.09</v>
          </cell>
          <cell r="X534">
            <v>47192</v>
          </cell>
          <cell r="Y534">
            <v>450875.4</v>
          </cell>
          <cell r="Z534">
            <v>9.5540000000000003</v>
          </cell>
          <cell r="AA534" t="str">
            <v>„НП за ЕЕ на МЖС"</v>
          </cell>
          <cell r="AB534">
            <v>49.86</v>
          </cell>
        </row>
        <row r="535">
          <cell r="A535">
            <v>176868107</v>
          </cell>
          <cell r="B535" t="str">
            <v>СДРУЖЕНИЕ НА СОБСТВЕНИЦИТЕ "гр.БУРГАС-ЛАЗУР 70</v>
          </cell>
          <cell r="C535" t="str">
            <v>МЖС</v>
          </cell>
          <cell r="D535" t="str">
            <v>обл.БУРГАС</v>
          </cell>
          <cell r="E535" t="str">
            <v>общ.БУРГАС</v>
          </cell>
          <cell r="F535" t="str">
            <v>гр.БУРГАС</v>
          </cell>
          <cell r="G535" t="str">
            <v>"КОНСУЛТАНТСКА ИНЖЕНЕРНА ГРУПА" ООД</v>
          </cell>
          <cell r="H535" t="str">
            <v>179КИГ024</v>
          </cell>
          <cell r="I535">
            <v>42506</v>
          </cell>
          <cell r="J535" t="str">
            <v>1967</v>
          </cell>
          <cell r="K535">
            <v>4564.7</v>
          </cell>
          <cell r="L535">
            <v>4212</v>
          </cell>
          <cell r="M535">
            <v>131.30000000000001</v>
          </cell>
          <cell r="N535">
            <v>66.5</v>
          </cell>
          <cell r="O535">
            <v>273332</v>
          </cell>
          <cell r="P535">
            <v>553176</v>
          </cell>
          <cell r="Q535">
            <v>280000</v>
          </cell>
          <cell r="R535">
            <v>0</v>
          </cell>
          <cell r="S535" t="str">
            <v>F</v>
          </cell>
          <cell r="T535" t="str">
            <v>С</v>
          </cell>
          <cell r="U535" t="str">
            <v>Изолация на външна стена , Изолация на под, Изолация на покрив, Мерки по осветление, Подмяна на дограма</v>
          </cell>
          <cell r="V535">
            <v>273041.77</v>
          </cell>
          <cell r="W535">
            <v>204.18</v>
          </cell>
          <cell r="X535">
            <v>47484.94</v>
          </cell>
          <cell r="Y535">
            <v>438985.9</v>
          </cell>
          <cell r="Z535">
            <v>9.2446999999999999</v>
          </cell>
          <cell r="AA535" t="str">
            <v>„НП за ЕЕ на МЖС"</v>
          </cell>
          <cell r="AB535">
            <v>49.35</v>
          </cell>
        </row>
        <row r="536">
          <cell r="A536">
            <v>176874042</v>
          </cell>
          <cell r="B536" t="str">
            <v>СДРУЖЕНИЕ НА СОБСТВЕНИЦИТЕ "гр.БУРГАС-ЛАЗУР 12"</v>
          </cell>
          <cell r="C536" t="str">
            <v>МЖС</v>
          </cell>
          <cell r="D536" t="str">
            <v>обл.БУРГАС</v>
          </cell>
          <cell r="E536" t="str">
            <v>общ.БУРГАС</v>
          </cell>
          <cell r="F536" t="str">
            <v>гр.БУРГАС</v>
          </cell>
          <cell r="G536" t="str">
            <v>"КОНСУЛТАНТСКА ИНЖЕНЕРНА ГРУПА" ООД</v>
          </cell>
          <cell r="H536" t="str">
            <v>179КИГ025</v>
          </cell>
          <cell r="I536">
            <v>42515</v>
          </cell>
          <cell r="J536" t="str">
            <v>1968</v>
          </cell>
          <cell r="K536">
            <v>10272.4</v>
          </cell>
          <cell r="L536">
            <v>9066</v>
          </cell>
          <cell r="M536">
            <v>115.2</v>
          </cell>
          <cell r="N536">
            <v>65.599999999999994</v>
          </cell>
          <cell r="O536">
            <v>433337</v>
          </cell>
          <cell r="P536">
            <v>1044814</v>
          </cell>
          <cell r="Q536">
            <v>595140</v>
          </cell>
          <cell r="R536">
            <v>0</v>
          </cell>
          <cell r="S536" t="str">
            <v>E</v>
          </cell>
          <cell r="T536" t="str">
            <v>С</v>
          </cell>
          <cell r="U536" t="str">
            <v>Изолация на външна стена , Изолация на под, Изолация на покрив, Мерки по осветление, Подмяна на дограма</v>
          </cell>
          <cell r="V536">
            <v>449667</v>
          </cell>
          <cell r="W536">
            <v>368.29</v>
          </cell>
          <cell r="X536">
            <v>82290</v>
          </cell>
          <cell r="Y536">
            <v>615800.1</v>
          </cell>
          <cell r="Z536">
            <v>7.4832000000000001</v>
          </cell>
          <cell r="AA536" t="str">
            <v>„НП за ЕЕ на МЖС"</v>
          </cell>
          <cell r="AB536">
            <v>43.03</v>
          </cell>
        </row>
        <row r="537">
          <cell r="A537">
            <v>176849263</v>
          </cell>
          <cell r="B537" t="str">
            <v>СДРУЖЕНИЕ НА СОБСТВЕНИЦИТЕ "ГР.БУРГАС,Ж.К.ЛАЗУР-13</v>
          </cell>
          <cell r="C537" t="str">
            <v xml:space="preserve">МЖС </v>
          </cell>
          <cell r="D537" t="str">
            <v>обл.БУРГАС</v>
          </cell>
          <cell r="E537" t="str">
            <v>общ.БУРГАС</v>
          </cell>
          <cell r="F537" t="str">
            <v>гр.БУРГАС</v>
          </cell>
          <cell r="G537" t="str">
            <v>"КОНСУЛТАНТСКА ИНЖЕНЕРНА ГРУПА" ООД</v>
          </cell>
          <cell r="H537" t="str">
            <v>179КИГ026</v>
          </cell>
          <cell r="I537">
            <v>42515</v>
          </cell>
          <cell r="J537" t="str">
            <v>1971</v>
          </cell>
          <cell r="K537">
            <v>9861.4</v>
          </cell>
          <cell r="L537">
            <v>9066</v>
          </cell>
          <cell r="M537">
            <v>116.8</v>
          </cell>
          <cell r="N537">
            <v>64.8</v>
          </cell>
          <cell r="O537">
            <v>438395</v>
          </cell>
          <cell r="P537">
            <v>1058832</v>
          </cell>
          <cell r="Q537">
            <v>587800</v>
          </cell>
          <cell r="R537">
            <v>0</v>
          </cell>
          <cell r="S537" t="str">
            <v>E</v>
          </cell>
          <cell r="T537" t="str">
            <v>С</v>
          </cell>
          <cell r="U537" t="str">
            <v>Изолация на външна стена , Изолация на под, Изолация на покрив, Мерки по осветление, Подмяна на дограма</v>
          </cell>
          <cell r="V537">
            <v>470985</v>
          </cell>
          <cell r="W537">
            <v>385.72</v>
          </cell>
          <cell r="X537">
            <v>86662</v>
          </cell>
          <cell r="Y537">
            <v>691660.15</v>
          </cell>
          <cell r="Z537">
            <v>7.9810999999999996</v>
          </cell>
          <cell r="AA537" t="str">
            <v>„НП за ЕЕ на МЖС"</v>
          </cell>
          <cell r="AB537">
            <v>44.48</v>
          </cell>
        </row>
        <row r="538">
          <cell r="A538">
            <v>176872148</v>
          </cell>
          <cell r="B538" t="str">
            <v>СДРУЖЕНИЕ НА СОБСТВЕНИЦИТЕ "гр.БУРГАС ж.к.ЗОРНИЦА бл.10</v>
          </cell>
          <cell r="C538" t="str">
            <v>МЖС</v>
          </cell>
          <cell r="D538" t="str">
            <v>обл.БУРГАС</v>
          </cell>
          <cell r="E538" t="str">
            <v>общ.БУРГАС</v>
          </cell>
          <cell r="F538" t="str">
            <v>гр.БУРГАС</v>
          </cell>
          <cell r="G538" t="str">
            <v>"КОНСУЛТАНТСКА ИНЖЕНЕРНА ГРУПА" ООД</v>
          </cell>
          <cell r="H538" t="str">
            <v>179КИГ028</v>
          </cell>
          <cell r="I538">
            <v>42522</v>
          </cell>
          <cell r="J538" t="str">
            <v>1969</v>
          </cell>
          <cell r="K538">
            <v>4564.7</v>
          </cell>
          <cell r="L538">
            <v>4212</v>
          </cell>
          <cell r="M538">
            <v>153.6</v>
          </cell>
          <cell r="N538">
            <v>89.6</v>
          </cell>
          <cell r="O538">
            <v>288987</v>
          </cell>
          <cell r="P538">
            <v>647084</v>
          </cell>
          <cell r="Q538">
            <v>377500</v>
          </cell>
          <cell r="R538">
            <v>106845</v>
          </cell>
          <cell r="S538" t="str">
            <v>F</v>
          </cell>
          <cell r="T538" t="str">
            <v>С</v>
          </cell>
          <cell r="U538" t="str">
            <v>Изолация на външна стена , Изолация на под, Изолация на покрив, Мерки по осветление, Подмяна на дограма</v>
          </cell>
          <cell r="V538">
            <v>269560</v>
          </cell>
          <cell r="W538">
            <v>220.75</v>
          </cell>
          <cell r="X538">
            <v>49329</v>
          </cell>
          <cell r="Y538">
            <v>439561.4</v>
          </cell>
          <cell r="Z538">
            <v>8.9108000000000001</v>
          </cell>
          <cell r="AA538" t="str">
            <v>„НП за ЕЕ на МЖС"</v>
          </cell>
          <cell r="AB538">
            <v>41.65</v>
          </cell>
        </row>
        <row r="539">
          <cell r="A539">
            <v>176860548</v>
          </cell>
          <cell r="B539" t="str">
            <v>СДРУЖЕНИЕ НА СОБСТВЕНИЦИТЕ "БУРГАС, ж.к. ЗОРНИЦА бл.14"</v>
          </cell>
          <cell r="C539" t="str">
            <v>МЖС</v>
          </cell>
          <cell r="D539" t="str">
            <v>обл.БУРГАС</v>
          </cell>
          <cell r="E539" t="str">
            <v>общ.БУРГАС</v>
          </cell>
          <cell r="F539" t="str">
            <v>гр.БУРГАС</v>
          </cell>
          <cell r="G539" t="str">
            <v>"КОНСУЛТАНТСКА ИНЖЕНЕРНА ГРУПА" ООД</v>
          </cell>
          <cell r="H539" t="str">
            <v>179КИГ029</v>
          </cell>
          <cell r="I539">
            <v>42530</v>
          </cell>
          <cell r="J539" t="str">
            <v>1972</v>
          </cell>
          <cell r="K539">
            <v>10093</v>
          </cell>
          <cell r="L539">
            <v>8356</v>
          </cell>
          <cell r="M539">
            <v>166.7</v>
          </cell>
          <cell r="N539">
            <v>93.4</v>
          </cell>
          <cell r="O539">
            <v>653104</v>
          </cell>
          <cell r="P539">
            <v>1393118</v>
          </cell>
          <cell r="Q539">
            <v>780000</v>
          </cell>
          <cell r="R539">
            <v>280350</v>
          </cell>
          <cell r="S539" t="str">
            <v>F</v>
          </cell>
          <cell r="T539" t="str">
            <v>С</v>
          </cell>
          <cell r="U539" t="str">
            <v>Изолация на външна стена , Изолация на под, Изолация на покрив, Мерки по осветление, Подмяна на дограма</v>
          </cell>
          <cell r="V539">
            <v>613075</v>
          </cell>
          <cell r="W539">
            <v>502.1</v>
          </cell>
          <cell r="X539">
            <v>112806</v>
          </cell>
          <cell r="Y539">
            <v>839784.87</v>
          </cell>
          <cell r="Z539">
            <v>7.4444999999999997</v>
          </cell>
          <cell r="AA539" t="str">
            <v>„НП за ЕЕ на МЖС"</v>
          </cell>
          <cell r="AB539">
            <v>44</v>
          </cell>
        </row>
        <row r="540">
          <cell r="A540">
            <v>176859396</v>
          </cell>
          <cell r="B540" t="str">
            <v>СДРУЖЕНИЕ НА СОБСТВЕНИЦИТЕ "гр.БУРГАС, кметство "ЗОРА", ж.к."ЛАЗУР", бл.76</v>
          </cell>
          <cell r="C540" t="str">
            <v>МЖС</v>
          </cell>
          <cell r="D540" t="str">
            <v>обл.БУРГАС</v>
          </cell>
          <cell r="E540" t="str">
            <v>общ.БУРГАС</v>
          </cell>
          <cell r="F540" t="str">
            <v>гр.БУРГАС</v>
          </cell>
          <cell r="G540" t="str">
            <v>"КОНСУЛТАНТСКА ИНЖЕНЕРНА ГРУПА" ООД</v>
          </cell>
          <cell r="H540" t="str">
            <v>179КИГ030</v>
          </cell>
          <cell r="I540">
            <v>42530</v>
          </cell>
          <cell r="J540" t="str">
            <v>1971</v>
          </cell>
          <cell r="K540">
            <v>10378.4</v>
          </cell>
          <cell r="L540">
            <v>9066</v>
          </cell>
          <cell r="M540">
            <v>137.6</v>
          </cell>
          <cell r="N540">
            <v>91.6</v>
          </cell>
          <cell r="O540">
            <v>653954</v>
          </cell>
          <cell r="P540">
            <v>1247771</v>
          </cell>
          <cell r="Q540">
            <v>830500</v>
          </cell>
          <cell r="R540">
            <v>279559</v>
          </cell>
          <cell r="S540" t="str">
            <v>E</v>
          </cell>
          <cell r="T540" t="str">
            <v>С</v>
          </cell>
          <cell r="U540" t="str">
            <v>Изолация на външна стена , Изолация на под, Изолация на покрив, Мерки по осветление, Подмяна на дограма</v>
          </cell>
          <cell r="V540">
            <v>417252</v>
          </cell>
          <cell r="W540">
            <v>341.74</v>
          </cell>
          <cell r="X540">
            <v>77191</v>
          </cell>
          <cell r="Y540">
            <v>695150.2</v>
          </cell>
          <cell r="Z540">
            <v>9.0054999999999996</v>
          </cell>
          <cell r="AA540" t="str">
            <v>„НП за ЕЕ на МЖС"</v>
          </cell>
          <cell r="AB540">
            <v>33.43</v>
          </cell>
        </row>
        <row r="541">
          <cell r="A541">
            <v>176853404</v>
          </cell>
          <cell r="B541" t="str">
            <v>СДРУЖЕНИЕ НА СОБСТВЕНИЦИТЕ"ГР.БУРГАС,Ж.К.ЗОРНИЦА,БЛ.28 "ДВЕТЕ БРЕЗИ""</v>
          </cell>
          <cell r="C541" t="str">
            <v>МЖС</v>
          </cell>
          <cell r="D541" t="str">
            <v>обл.БУРГАС</v>
          </cell>
          <cell r="E541" t="str">
            <v>общ.БУРГАС</v>
          </cell>
          <cell r="F541" t="str">
            <v>гр.БУРГАС</v>
          </cell>
          <cell r="G541" t="str">
            <v>"КОНСУЛТАНТСКА ИНЖЕНЕРНА ГРУПА" ООД</v>
          </cell>
          <cell r="H541" t="str">
            <v>179КИГ031</v>
          </cell>
          <cell r="I541">
            <v>42538</v>
          </cell>
          <cell r="J541" t="str">
            <v>1979</v>
          </cell>
          <cell r="K541">
            <v>7463</v>
          </cell>
          <cell r="L541">
            <v>7463</v>
          </cell>
          <cell r="M541">
            <v>153.19999999999999</v>
          </cell>
          <cell r="N541">
            <v>95</v>
          </cell>
          <cell r="O541">
            <v>395819</v>
          </cell>
          <cell r="P541">
            <v>1027579</v>
          </cell>
          <cell r="Q541">
            <v>637900</v>
          </cell>
          <cell r="R541">
            <v>139871</v>
          </cell>
          <cell r="S541" t="str">
            <v>E</v>
          </cell>
          <cell r="T541" t="str">
            <v>С</v>
          </cell>
          <cell r="U541" t="str">
            <v>Изолация на външна стена , Изолация на под, Изолация на покрив, Мерки по осветление, Подмяна на дограма</v>
          </cell>
          <cell r="V541">
            <v>390617.5</v>
          </cell>
          <cell r="W541">
            <v>287.82</v>
          </cell>
          <cell r="X541">
            <v>68067.3</v>
          </cell>
          <cell r="Y541">
            <v>581306.96</v>
          </cell>
          <cell r="Z541">
            <v>8.5401000000000007</v>
          </cell>
          <cell r="AA541" t="str">
            <v>„НП за ЕЕ на МЖС"</v>
          </cell>
          <cell r="AB541">
            <v>38.01</v>
          </cell>
        </row>
        <row r="542">
          <cell r="A542">
            <v>176856674</v>
          </cell>
          <cell r="B542" t="str">
            <v>СДРУЖЕНИЕ НА СОБСТВЕНИЦИТЕ "гр.БУРГАС, ж.к.ЛАЗУР, бл.21"</v>
          </cell>
          <cell r="C542" t="str">
            <v xml:space="preserve">МЖС БЛ 21 </v>
          </cell>
          <cell r="D542" t="str">
            <v>обл.БУРГАС</v>
          </cell>
          <cell r="E542" t="str">
            <v>общ.БУРГАС</v>
          </cell>
          <cell r="F542" t="str">
            <v>гр.БУРГАС</v>
          </cell>
          <cell r="G542" t="str">
            <v>"КОНСУЛТАНТСКА ИНЖЕНЕРНА ГРУПА" ООД</v>
          </cell>
          <cell r="H542" t="str">
            <v>179КИГ033</v>
          </cell>
          <cell r="I542">
            <v>42538</v>
          </cell>
          <cell r="J542" t="str">
            <v>1965</v>
          </cell>
          <cell r="K542">
            <v>4472</v>
          </cell>
          <cell r="L542">
            <v>3844</v>
          </cell>
          <cell r="M542">
            <v>252.2</v>
          </cell>
          <cell r="N542">
            <v>109.6</v>
          </cell>
          <cell r="O542">
            <v>479418</v>
          </cell>
          <cell r="P542">
            <v>969351</v>
          </cell>
          <cell r="Q542">
            <v>421400</v>
          </cell>
          <cell r="R542">
            <v>330816</v>
          </cell>
          <cell r="S542" t="str">
            <v>F</v>
          </cell>
          <cell r="T542" t="str">
            <v>С</v>
          </cell>
          <cell r="U542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542">
            <v>547940</v>
          </cell>
          <cell r="W542">
            <v>175.11</v>
          </cell>
          <cell r="X542">
            <v>35641</v>
          </cell>
          <cell r="Y542">
            <v>440100</v>
          </cell>
          <cell r="Z542">
            <v>12.348100000000001</v>
          </cell>
          <cell r="AA542" t="str">
            <v>„НП за ЕЕ на МЖС"</v>
          </cell>
          <cell r="AB542">
            <v>56.52</v>
          </cell>
        </row>
        <row r="543">
          <cell r="A543">
            <v>176889539</v>
          </cell>
          <cell r="B543" t="str">
            <v>СДРУЖЕНИЕ НА СОБСТВЕНИЦИТЕ "гр.БУРГАС ж.к."ЗОРНИЦА" бл.15"</v>
          </cell>
          <cell r="C543" t="str">
            <v>МЖС-БУРГАС, "ЗОРНИЦА", БЛ. 15</v>
          </cell>
          <cell r="D543" t="str">
            <v>обл.БУРГАС</v>
          </cell>
          <cell r="E543" t="str">
            <v>общ.БУРГАС</v>
          </cell>
          <cell r="F543" t="str">
            <v>гр.БУРГАС</v>
          </cell>
          <cell r="G543" t="str">
            <v>"КОНСУЛТАНТСКА ИНЖЕНЕРНА ГРУПА" ООД</v>
          </cell>
          <cell r="H543" t="str">
            <v>179КИГ034</v>
          </cell>
          <cell r="I543">
            <v>42542</v>
          </cell>
          <cell r="J543" t="str">
            <v>1968</v>
          </cell>
          <cell r="K543">
            <v>11480.01</v>
          </cell>
          <cell r="L543">
            <v>10225</v>
          </cell>
          <cell r="M543">
            <v>238.5</v>
          </cell>
          <cell r="N543">
            <v>104.2</v>
          </cell>
          <cell r="O543">
            <v>1065451</v>
          </cell>
          <cell r="P543">
            <v>2439016</v>
          </cell>
          <cell r="Q543">
            <v>1065600</v>
          </cell>
          <cell r="R543">
            <v>666829</v>
          </cell>
          <cell r="S543" t="str">
            <v>F</v>
          </cell>
          <cell r="T543" t="str">
            <v>С</v>
          </cell>
          <cell r="U543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дограма, Подмяна на помпи,вентилатори и други елементи при ген. на топл/студ</v>
          </cell>
          <cell r="V543">
            <v>1373388</v>
          </cell>
          <cell r="W543">
            <v>446.55</v>
          </cell>
          <cell r="X543">
            <v>88868</v>
          </cell>
          <cell r="Y543">
            <v>1135003</v>
          </cell>
          <cell r="Z543">
            <v>12.771699999999999</v>
          </cell>
          <cell r="AA543" t="str">
            <v>„НП за ЕЕ на МЖС"</v>
          </cell>
          <cell r="AB543">
            <v>56.3</v>
          </cell>
        </row>
        <row r="544">
          <cell r="A544">
            <v>176848720</v>
          </cell>
          <cell r="B544" t="str">
            <v>СДРУЖЕНИЕ НА СОБСТВЕНИЦИТЕ "БУРГАС-ЗОРНИЦА 17,ГР.БУРГАС К-С ЗОРНИЦА БЛ.17"</v>
          </cell>
          <cell r="C544" t="str">
            <v>МЖС</v>
          </cell>
          <cell r="D544" t="str">
            <v>обл.БУРГАС</v>
          </cell>
          <cell r="E544" t="str">
            <v>общ.БУРГАС</v>
          </cell>
          <cell r="F544" t="str">
            <v>гр.БУРГАС</v>
          </cell>
          <cell r="G544" t="str">
            <v>"КОНСУЛТАНТСКА ИНЖЕНЕРНА ГРУПА" ООД</v>
          </cell>
          <cell r="H544" t="str">
            <v>179КИГ035</v>
          </cell>
          <cell r="I544">
            <v>42542</v>
          </cell>
          <cell r="J544" t="str">
            <v>1969</v>
          </cell>
          <cell r="K544">
            <v>11480</v>
          </cell>
          <cell r="L544">
            <v>10225</v>
          </cell>
          <cell r="M544">
            <v>164.6</v>
          </cell>
          <cell r="N544">
            <v>89</v>
          </cell>
          <cell r="O544">
            <v>820387</v>
          </cell>
          <cell r="P544">
            <v>1683184</v>
          </cell>
          <cell r="Q544">
            <v>910000</v>
          </cell>
          <cell r="R544">
            <v>371967</v>
          </cell>
          <cell r="S544" t="str">
            <v>F</v>
          </cell>
          <cell r="T544" t="str">
            <v>С</v>
          </cell>
          <cell r="U544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544">
            <v>772907.5</v>
          </cell>
          <cell r="W544">
            <v>514.76</v>
          </cell>
          <cell r="X544">
            <v>120589</v>
          </cell>
          <cell r="Y544">
            <v>1104208.98</v>
          </cell>
          <cell r="Z544">
            <v>9.1567000000000007</v>
          </cell>
          <cell r="AA544" t="str">
            <v>„НП за ЕЕ на МЖС"</v>
          </cell>
          <cell r="AB544">
            <v>45.91</v>
          </cell>
        </row>
        <row r="545">
          <cell r="A545">
            <v>176867770</v>
          </cell>
          <cell r="B545" t="str">
            <v>СДРУЖЕНИЕ НА СОБСТВЕНИЦИТЕ "БУРГАС ЗОРНИЦА 18</v>
          </cell>
          <cell r="C545" t="str">
            <v>МЖС-БУРГАС, "ЗОРНИЦА", БЛ. 18</v>
          </cell>
          <cell r="D545" t="str">
            <v>обл.БУРГАС</v>
          </cell>
          <cell r="E545" t="str">
            <v>общ.БУРГАС</v>
          </cell>
          <cell r="F545" t="str">
            <v>гр.БУРГАС</v>
          </cell>
          <cell r="G545" t="str">
            <v>"КОНСУЛТАНТСКА ИНЖЕНЕРНА ГРУПА" ООД</v>
          </cell>
          <cell r="H545" t="str">
            <v>179КИГ036</v>
          </cell>
          <cell r="I545">
            <v>42542</v>
          </cell>
          <cell r="J545" t="str">
            <v>1976</v>
          </cell>
          <cell r="K545">
            <v>9484.4599999999991</v>
          </cell>
          <cell r="L545">
            <v>8356</v>
          </cell>
          <cell r="M545">
            <v>166.6</v>
          </cell>
          <cell r="N545">
            <v>93.9</v>
          </cell>
          <cell r="O545">
            <v>586327</v>
          </cell>
          <cell r="P545">
            <v>1392390</v>
          </cell>
          <cell r="Q545">
            <v>784558</v>
          </cell>
          <cell r="R545">
            <v>206226.7</v>
          </cell>
          <cell r="S545" t="str">
            <v>F</v>
          </cell>
          <cell r="T545" t="str">
            <v>С</v>
          </cell>
          <cell r="U545" t="str">
            <v>Изолация на външна стена , Изолация на под, Изолация на покрив, Мерки по осветление, Подмяна на дограма</v>
          </cell>
          <cell r="V545">
            <v>607831</v>
          </cell>
          <cell r="W545">
            <v>497.82</v>
          </cell>
          <cell r="X545">
            <v>111841</v>
          </cell>
          <cell r="Y545">
            <v>859762.84</v>
          </cell>
          <cell r="Z545">
            <v>7.6872999999999996</v>
          </cell>
          <cell r="AA545" t="str">
            <v>„НП за ЕЕ на МЖС"</v>
          </cell>
          <cell r="AB545">
            <v>43.65</v>
          </cell>
        </row>
        <row r="546">
          <cell r="A546">
            <v>176852245</v>
          </cell>
          <cell r="B546" t="str">
            <v>СДРУЖЕНИЕ НА СОБСТВЕНИЦИТЕ "ГР.БУРГАС, Ж.К.ЗОРНИЦА 36"</v>
          </cell>
          <cell r="C546" t="str">
            <v>МЖС-БУРГАС, "ЗОРНИЦА", БЛ. 36</v>
          </cell>
          <cell r="D546" t="str">
            <v>обл.БУРГАС</v>
          </cell>
          <cell r="E546" t="str">
            <v>общ.БУРГАС</v>
          </cell>
          <cell r="F546" t="str">
            <v>гр.БУРГАС</v>
          </cell>
          <cell r="G546" t="str">
            <v>"КОНСУЛТАНТСКА ИНЖЕНЕРНА ГРУПА" ООД</v>
          </cell>
          <cell r="H546" t="str">
            <v>179КИГ037</v>
          </cell>
          <cell r="I546">
            <v>42542</v>
          </cell>
          <cell r="J546" t="str">
            <v>1970-1987</v>
          </cell>
          <cell r="K546">
            <v>7789.27</v>
          </cell>
          <cell r="L546">
            <v>6946</v>
          </cell>
          <cell r="M546">
            <v>243.1</v>
          </cell>
          <cell r="N546">
            <v>94.1</v>
          </cell>
          <cell r="O546">
            <v>770009</v>
          </cell>
          <cell r="P546">
            <v>1688334</v>
          </cell>
          <cell r="Q546">
            <v>653351</v>
          </cell>
          <cell r="R546">
            <v>487864</v>
          </cell>
          <cell r="S546" t="str">
            <v>F</v>
          </cell>
          <cell r="T546" t="str">
            <v>С</v>
          </cell>
          <cell r="U546" t="str">
            <v>Изолация на външна стена , Изолация на под, Изолация на покрив, Мерки по осветление, Мерки по прибори за измерване ,контрол и управление, Мерки по системата за БГВ, Подмяна на дограма</v>
          </cell>
          <cell r="V546">
            <v>1034982</v>
          </cell>
          <cell r="W546">
            <v>337.43</v>
          </cell>
          <cell r="X546">
            <v>67198</v>
          </cell>
          <cell r="Y546">
            <v>763838</v>
          </cell>
          <cell r="Z546">
            <v>11.366899999999999</v>
          </cell>
          <cell r="AA546" t="str">
            <v>„НП за ЕЕ на МЖС"</v>
          </cell>
          <cell r="AB546">
            <v>61.3</v>
          </cell>
        </row>
        <row r="547">
          <cell r="A547">
            <v>176820176</v>
          </cell>
          <cell r="B547" t="str">
            <v>Сдружение на собствениците " СТРАЛДЖА - ХЕМУС #49"</v>
          </cell>
          <cell r="C547" t="str">
            <v>МЖС-СТРАЛДЖА, "ХЕМУС" 49</v>
          </cell>
          <cell r="D547" t="str">
            <v>обл.ЯМБОЛ</v>
          </cell>
          <cell r="E547" t="str">
            <v>общ.СТРАЛДЖА</v>
          </cell>
          <cell r="F547" t="str">
            <v>гр.СТРАЛДЖА</v>
          </cell>
          <cell r="G547" t="str">
            <v>"МЕГА БИЛД" ЕООД</v>
          </cell>
          <cell r="H547" t="str">
            <v>187МБР021</v>
          </cell>
          <cell r="I547">
            <v>42270</v>
          </cell>
          <cell r="J547" t="str">
            <v>1980</v>
          </cell>
          <cell r="K547">
            <v>3077</v>
          </cell>
          <cell r="L547">
            <v>2600</v>
          </cell>
          <cell r="M547">
            <v>107.4</v>
          </cell>
          <cell r="N547">
            <v>80.8</v>
          </cell>
          <cell r="O547">
            <v>221875</v>
          </cell>
          <cell r="P547">
            <v>279140</v>
          </cell>
          <cell r="Q547">
            <v>210138</v>
          </cell>
          <cell r="R547">
            <v>0</v>
          </cell>
          <cell r="S547" t="str">
            <v>D</v>
          </cell>
          <cell r="T547" t="str">
            <v>С</v>
          </cell>
          <cell r="U547" t="str">
            <v>Изолация на външна стена , Изолация на под, Изолация на покрив, Подмяна на дограма</v>
          </cell>
          <cell r="V547">
            <v>69002</v>
          </cell>
          <cell r="W547">
            <v>34.9</v>
          </cell>
          <cell r="X547">
            <v>10543.5</v>
          </cell>
          <cell r="Y547">
            <v>103106.12</v>
          </cell>
          <cell r="Z547">
            <v>9.7790999999999997</v>
          </cell>
          <cell r="AA547" t="str">
            <v>„НП за ЕЕ на МЖС"</v>
          </cell>
          <cell r="AB547">
            <v>24.71</v>
          </cell>
        </row>
        <row r="548">
          <cell r="A548">
            <v>176842087</v>
          </cell>
          <cell r="B548" t="str">
            <v>Сдружение на собствениците" гр.Стралджа, общ.Стралджа, обл.Ямбол, ул.Хемус #53"</v>
          </cell>
          <cell r="C548" t="str">
            <v>МЖС-СТРАЛДЖА, "ХЕМУС" 53</v>
          </cell>
          <cell r="D548" t="str">
            <v>обл.ЯМБОЛ</v>
          </cell>
          <cell r="E548" t="str">
            <v>общ.СТРАЛДЖА</v>
          </cell>
          <cell r="F548" t="str">
            <v>гр.СТРАЛДЖА</v>
          </cell>
          <cell r="G548" t="str">
            <v>"МЕГА БИЛД" ЕООД</v>
          </cell>
          <cell r="H548" t="str">
            <v>187МБР022</v>
          </cell>
          <cell r="I548">
            <v>42270</v>
          </cell>
          <cell r="J548" t="str">
            <v>1979</v>
          </cell>
          <cell r="K548">
            <v>3072</v>
          </cell>
          <cell r="L548">
            <v>2595</v>
          </cell>
          <cell r="M548">
            <v>111</v>
          </cell>
          <cell r="N548">
            <v>74.5</v>
          </cell>
          <cell r="O548">
            <v>189604</v>
          </cell>
          <cell r="P548">
            <v>288115</v>
          </cell>
          <cell r="Q548">
            <v>193218</v>
          </cell>
          <cell r="R548">
            <v>0</v>
          </cell>
          <cell r="S548" t="str">
            <v>E</v>
          </cell>
          <cell r="T548" t="str">
            <v>С</v>
          </cell>
          <cell r="U548" t="str">
            <v>Изолация на външна стена , Изолация на под, Изолация на покрив, Подмяна на дограма</v>
          </cell>
          <cell r="V548">
            <v>94897</v>
          </cell>
          <cell r="W548">
            <v>55.7</v>
          </cell>
          <cell r="X548">
            <v>15620.05</v>
          </cell>
          <cell r="Y548">
            <v>118219.34</v>
          </cell>
          <cell r="Z548">
            <v>7.5683999999999996</v>
          </cell>
          <cell r="AA548" t="str">
            <v>„НП за ЕЕ на МЖС"</v>
          </cell>
          <cell r="AB548">
            <v>32.93</v>
          </cell>
        </row>
        <row r="549">
          <cell r="A549">
            <v>176830665</v>
          </cell>
          <cell r="B549" t="str">
            <v>СДРУЖЕНИЕ НА СОБСТВЕНИЦИТЕ "СТРАЛДЖА - ХЕМУС # 55"</v>
          </cell>
          <cell r="C549" t="str">
            <v>МЖС-СТРАЛДЖА, "ХЕМУС" 55</v>
          </cell>
          <cell r="D549" t="str">
            <v>обл.ЯМБОЛ</v>
          </cell>
          <cell r="E549" t="str">
            <v>общ.СТРАЛДЖА</v>
          </cell>
          <cell r="F549" t="str">
            <v>гр.СТРАЛДЖА</v>
          </cell>
          <cell r="G549" t="str">
            <v>"МЕГА БИЛД" ЕООД</v>
          </cell>
          <cell r="H549" t="str">
            <v>187МБР023</v>
          </cell>
          <cell r="I549">
            <v>42270</v>
          </cell>
          <cell r="J549" t="str">
            <v>1989</v>
          </cell>
          <cell r="K549">
            <v>3062</v>
          </cell>
          <cell r="L549">
            <v>2581</v>
          </cell>
          <cell r="M549">
            <v>149.4</v>
          </cell>
          <cell r="N549">
            <v>79.8</v>
          </cell>
          <cell r="O549">
            <v>169522</v>
          </cell>
          <cell r="P549">
            <v>385709</v>
          </cell>
          <cell r="Q549">
            <v>205900</v>
          </cell>
          <cell r="R549">
            <v>0</v>
          </cell>
          <cell r="S549" t="str">
            <v>E</v>
          </cell>
          <cell r="T549" t="str">
            <v>С</v>
          </cell>
          <cell r="U549" t="str">
            <v>Изолация на външна стена , Изолация на под, Изолация на покрив, Подмяна на дограма</v>
          </cell>
          <cell r="V549">
            <v>179813</v>
          </cell>
          <cell r="W549">
            <v>84.5</v>
          </cell>
          <cell r="X549">
            <v>26414.52</v>
          </cell>
          <cell r="Y549">
            <v>143337.5</v>
          </cell>
          <cell r="Z549">
            <v>5.4264000000000001</v>
          </cell>
          <cell r="AA549" t="str">
            <v>„НП за ЕЕ на МЖС"</v>
          </cell>
          <cell r="AB549">
            <v>46.61</v>
          </cell>
        </row>
        <row r="550">
          <cell r="A550">
            <v>176836216</v>
          </cell>
          <cell r="B550" t="str">
            <v>СДРУЖЕНИЕ НА СОБСТВЕНИЦИТЕ "СТРАЛДЖА - ХЕМУС #57"</v>
          </cell>
          <cell r="C550" t="str">
            <v>МЖС-СТРАЛДЖА, "ХЕМУС" 57</v>
          </cell>
          <cell r="D550" t="str">
            <v>обл.ЯМБОЛ</v>
          </cell>
          <cell r="E550" t="str">
            <v>общ.СТРАЛДЖА</v>
          </cell>
          <cell r="F550" t="str">
            <v>гр.СТРАЛДЖА</v>
          </cell>
          <cell r="G550" t="str">
            <v>"МЕГА БИЛД" ЕООД</v>
          </cell>
          <cell r="H550" t="str">
            <v>187МБР024</v>
          </cell>
          <cell r="I550">
            <v>42270</v>
          </cell>
          <cell r="J550" t="str">
            <v>1985</v>
          </cell>
          <cell r="K550">
            <v>3189</v>
          </cell>
          <cell r="L550">
            <v>2518</v>
          </cell>
          <cell r="M550">
            <v>132.4</v>
          </cell>
          <cell r="N550">
            <v>90.3</v>
          </cell>
          <cell r="O550">
            <v>243671</v>
          </cell>
          <cell r="P550">
            <v>333335</v>
          </cell>
          <cell r="Q550">
            <v>227354</v>
          </cell>
          <cell r="R550">
            <v>0</v>
          </cell>
          <cell r="S550" t="str">
            <v>E</v>
          </cell>
          <cell r="T550" t="str">
            <v>С</v>
          </cell>
          <cell r="U550" t="str">
            <v>Изолация на външна стена , Изолация на под, Изолация на покрив, Подмяна на дограма</v>
          </cell>
          <cell r="V550">
            <v>105981</v>
          </cell>
          <cell r="W550">
            <v>37.4</v>
          </cell>
          <cell r="X550">
            <v>13693</v>
          </cell>
          <cell r="Y550">
            <v>127394.1</v>
          </cell>
          <cell r="Z550">
            <v>9.3034999999999997</v>
          </cell>
          <cell r="AA550" t="str">
            <v>„НП за ЕЕ на МЖС"</v>
          </cell>
          <cell r="AB550">
            <v>31.79</v>
          </cell>
        </row>
        <row r="551">
          <cell r="A551">
            <v>176828205</v>
          </cell>
          <cell r="B551" t="str">
            <v>СДРУЖЕНИЕ НА СОБСТВЕНИЦИТЕ "ГР. СМОЛЯН, ОБЩИНА СМОЛЯН УЛ. "ЧАН" #4</v>
          </cell>
          <cell r="C551" t="str">
            <v>МЖС</v>
          </cell>
          <cell r="D551" t="str">
            <v>обл.СМОЛЯН</v>
          </cell>
          <cell r="E551" t="str">
            <v>общ.СМОЛЯН</v>
          </cell>
          <cell r="F551" t="str">
            <v>гр.СМОЛЯН</v>
          </cell>
          <cell r="G551" t="str">
            <v>"МЕГА БИЛД" ЕООД</v>
          </cell>
          <cell r="H551" t="str">
            <v>187МБР025</v>
          </cell>
          <cell r="I551">
            <v>42278</v>
          </cell>
          <cell r="J551" t="str">
            <v>1989</v>
          </cell>
          <cell r="K551">
            <v>6516</v>
          </cell>
          <cell r="L551">
            <v>4382</v>
          </cell>
          <cell r="M551">
            <v>196.8</v>
          </cell>
          <cell r="N551">
            <v>106.2</v>
          </cell>
          <cell r="O551">
            <v>270819</v>
          </cell>
          <cell r="P551">
            <v>862378</v>
          </cell>
          <cell r="Q551">
            <v>464700</v>
          </cell>
          <cell r="R551">
            <v>0</v>
          </cell>
          <cell r="S551" t="str">
            <v>F</v>
          </cell>
          <cell r="T551" t="str">
            <v>С</v>
          </cell>
          <cell r="U551" t="str">
            <v>Изолация на външна стена , Изолация на под, Изолация на покрив, Мерки по осветление, Подмяна на дограма</v>
          </cell>
          <cell r="V551">
            <v>397681</v>
          </cell>
          <cell r="W551">
            <v>156.28</v>
          </cell>
          <cell r="X551">
            <v>44276</v>
          </cell>
          <cell r="Y551">
            <v>361848.8</v>
          </cell>
          <cell r="Z551">
            <v>8.1724999999999994</v>
          </cell>
          <cell r="AA551" t="str">
            <v>„НП за ЕЕ на МЖС"</v>
          </cell>
          <cell r="AB551">
            <v>46.11</v>
          </cell>
        </row>
        <row r="552">
          <cell r="A552">
            <v>176835751</v>
          </cell>
          <cell r="B552" t="str">
            <v>СДРУЖЕНИЕ НА СОБСТВЕНИЦИТЕ "ГР.СМОЛЯН, Ж.К. "НЕВЯСТАТА" УЛ. "ЕЛИЦА"#2, БЛ.15</v>
          </cell>
          <cell r="C552" t="str">
            <v>МЖС</v>
          </cell>
          <cell r="D552" t="str">
            <v>обл.СМОЛЯН</v>
          </cell>
          <cell r="E552" t="str">
            <v>общ.СМОЛЯН</v>
          </cell>
          <cell r="F552" t="str">
            <v>гр.СМОЛЯН</v>
          </cell>
          <cell r="G552" t="str">
            <v>"МЕГА БИЛД" ЕООД</v>
          </cell>
          <cell r="H552" t="str">
            <v>187МБР026</v>
          </cell>
          <cell r="I552">
            <v>42278</v>
          </cell>
          <cell r="J552" t="str">
            <v>1986</v>
          </cell>
          <cell r="K552">
            <v>3849</v>
          </cell>
          <cell r="L552">
            <v>3025</v>
          </cell>
          <cell r="M552">
            <v>222</v>
          </cell>
          <cell r="N552">
            <v>117.7</v>
          </cell>
          <cell r="O552">
            <v>213256</v>
          </cell>
          <cell r="P552">
            <v>671406</v>
          </cell>
          <cell r="Q552">
            <v>356200</v>
          </cell>
          <cell r="R552">
            <v>0</v>
          </cell>
          <cell r="S552" t="str">
            <v>F</v>
          </cell>
          <cell r="T552" t="str">
            <v>С</v>
          </cell>
          <cell r="U552" t="str">
            <v>Изолация на външна стена , Изолация на под, Изолация на покрив, Мерки по осветление, Подмяна на дограма</v>
          </cell>
          <cell r="V552">
            <v>315831</v>
          </cell>
          <cell r="W552">
            <v>100.1</v>
          </cell>
          <cell r="X552">
            <v>31629</v>
          </cell>
          <cell r="Y552">
            <v>294700</v>
          </cell>
          <cell r="Z552">
            <v>9.3172999999999995</v>
          </cell>
          <cell r="AA552" t="str">
            <v>„НП за ЕЕ на МЖС"</v>
          </cell>
          <cell r="AB552">
            <v>47.04</v>
          </cell>
        </row>
        <row r="553">
          <cell r="A553">
            <v>176831518</v>
          </cell>
          <cell r="B553" t="str">
            <v>СДРУЖЕНИЕ НА СОБСТВЕНИЦИТЕ "ГР. СМОЛЯН УЛ. "ХАДЖИ ХРИСТО ПОПГЕОРГИЕВ 22</v>
          </cell>
          <cell r="C553" t="str">
            <v>МЖС</v>
          </cell>
          <cell r="D553" t="str">
            <v>обл.СМОЛЯН</v>
          </cell>
          <cell r="E553" t="str">
            <v>общ.СМОЛЯН</v>
          </cell>
          <cell r="F553" t="str">
            <v>гр.СМОЛЯН</v>
          </cell>
          <cell r="G553" t="str">
            <v>"МЕГА БИЛД" ЕООД</v>
          </cell>
          <cell r="H553" t="str">
            <v>187МБР027</v>
          </cell>
          <cell r="I553">
            <v>42278</v>
          </cell>
          <cell r="J553" t="str">
            <v>1973</v>
          </cell>
          <cell r="K553">
            <v>5334.6</v>
          </cell>
          <cell r="L553">
            <v>4595.3999999999996</v>
          </cell>
          <cell r="M553">
            <v>166.7</v>
          </cell>
          <cell r="N553">
            <v>98.7</v>
          </cell>
          <cell r="O553">
            <v>246866</v>
          </cell>
          <cell r="P553">
            <v>766399</v>
          </cell>
          <cell r="Q553">
            <v>453400</v>
          </cell>
          <cell r="R553">
            <v>0</v>
          </cell>
          <cell r="S553" t="str">
            <v>E</v>
          </cell>
          <cell r="T553" t="str">
            <v>С</v>
          </cell>
          <cell r="U553" t="str">
            <v>Изолация на външна стена , Изолация на под, Изолация на покрив, Мерки по осветление, Подмяна на дограма</v>
          </cell>
          <cell r="V553">
            <v>313679</v>
          </cell>
          <cell r="W553">
            <v>125.75</v>
          </cell>
          <cell r="X553">
            <v>36235.5</v>
          </cell>
          <cell r="Y553">
            <v>369264</v>
          </cell>
          <cell r="Z553">
            <v>10.1906</v>
          </cell>
          <cell r="AA553" t="str">
            <v>„НП за ЕЕ на МЖС"</v>
          </cell>
          <cell r="AB553">
            <v>40.92</v>
          </cell>
        </row>
        <row r="554">
          <cell r="A554">
            <v>176951542</v>
          </cell>
          <cell r="B554" t="str">
            <v>СДРУЖЕНИЕ НА СОБСТВЕНИЦИТЕ "ГР. СЕВЛИЕВО, УЛ. "АСЕН И ИЛИЯ ПЕЙКОВИ" #13-15"</v>
          </cell>
          <cell r="C554" t="str">
            <v>МЖС-СЕВЛИЕВО, 13-15</v>
          </cell>
          <cell r="D554" t="str">
            <v>обл.ГАБРОВО</v>
          </cell>
          <cell r="E554" t="str">
            <v>общ.СЕВЛИЕВО</v>
          </cell>
          <cell r="F554" t="str">
            <v>гр.СЕВЛИЕВО</v>
          </cell>
          <cell r="G554" t="str">
            <v>"МЕГА БИЛД" ЕООД</v>
          </cell>
          <cell r="H554" t="str">
            <v>187МБР047</v>
          </cell>
          <cell r="I554">
            <v>42517</v>
          </cell>
          <cell r="J554" t="str">
            <v>1975</v>
          </cell>
          <cell r="K554">
            <v>1178</v>
          </cell>
          <cell r="L554">
            <v>610</v>
          </cell>
          <cell r="M554">
            <v>199.9</v>
          </cell>
          <cell r="N554">
            <v>118.1</v>
          </cell>
          <cell r="O554">
            <v>82946</v>
          </cell>
          <cell r="P554">
            <v>121962</v>
          </cell>
          <cell r="Q554">
            <v>72000</v>
          </cell>
          <cell r="R554">
            <v>0</v>
          </cell>
          <cell r="S554" t="str">
            <v>E</v>
          </cell>
          <cell r="T554" t="str">
            <v>С</v>
          </cell>
          <cell r="U554" t="str">
            <v>Изолация на външна стена , Изолация на покрив, Подмяна на дограма</v>
          </cell>
          <cell r="V554">
            <v>46705</v>
          </cell>
          <cell r="W554">
            <v>14.41</v>
          </cell>
          <cell r="X554">
            <v>5615</v>
          </cell>
          <cell r="Y554">
            <v>55315</v>
          </cell>
          <cell r="Z554">
            <v>9.8512000000000004</v>
          </cell>
          <cell r="AA554" t="str">
            <v>„НП за ЕЕ на МЖС"</v>
          </cell>
          <cell r="AB554">
            <v>38.29</v>
          </cell>
        </row>
        <row r="555">
          <cell r="A555">
            <v>176825223</v>
          </cell>
          <cell r="B555" t="str">
            <v>СДРУЖЕНИЕ НА СОБСТВЕНИЦИТЕ "ГР.МИЗИЯ, УЛ.ГЕОРГИ ДИМИТРОВ #42, КВ.33, БЛ.3"</v>
          </cell>
          <cell r="C555" t="str">
            <v>ЖИЛ. СГРАДА - МИЗИЯ</v>
          </cell>
          <cell r="D555" t="str">
            <v>обл.ВРАЦА</v>
          </cell>
          <cell r="E555" t="str">
            <v>общ.МИЗИЯ</v>
          </cell>
          <cell r="F555" t="str">
            <v>гр.МИЗИЯ</v>
          </cell>
          <cell r="G555" t="str">
            <v>"СТРОЙКОНСУЛТ - ГН 99" ЕООД</v>
          </cell>
          <cell r="H555" t="str">
            <v>209СКГ022</v>
          </cell>
          <cell r="I555">
            <v>42114</v>
          </cell>
          <cell r="J555" t="str">
            <v>1977</v>
          </cell>
          <cell r="K555">
            <v>3399</v>
          </cell>
          <cell r="L555">
            <v>2595.3000000000002</v>
          </cell>
          <cell r="M555">
            <v>175.4</v>
          </cell>
          <cell r="N555">
            <v>73.900000000000006</v>
          </cell>
          <cell r="O555">
            <v>216238</v>
          </cell>
          <cell r="P555">
            <v>455192</v>
          </cell>
          <cell r="Q555">
            <v>191700</v>
          </cell>
          <cell r="R555">
            <v>0</v>
          </cell>
          <cell r="S555" t="str">
            <v>E</v>
          </cell>
          <cell r="T555" t="str">
            <v>С</v>
          </cell>
          <cell r="U555" t="str">
            <v>Изолация на външна стена , Изолация на покрив, Мерки по осветление, Подмяна на дограма</v>
          </cell>
          <cell r="V555">
            <v>263395</v>
          </cell>
          <cell r="W555">
            <v>89.68</v>
          </cell>
          <cell r="X555">
            <v>40120</v>
          </cell>
          <cell r="Y555">
            <v>325333</v>
          </cell>
          <cell r="Z555">
            <v>8.1089000000000002</v>
          </cell>
          <cell r="AA555" t="str">
            <v>„НП за ЕЕ на МЖС"</v>
          </cell>
          <cell r="AB555">
            <v>57.86</v>
          </cell>
        </row>
        <row r="556">
          <cell r="A556">
            <v>176831759</v>
          </cell>
          <cell r="B556" t="str">
            <v>СДРУЖЕНИЕ НА СОБСТВЕНИЦИТЕ "КАЗАНЛЪК, ЖК.ВАСИЛ ЛЕВСКИ БЛ.16</v>
          </cell>
          <cell r="C556" t="str">
            <v>МЖС</v>
          </cell>
          <cell r="D556" t="str">
            <v>обл.СТАРА ЗАГОРА</v>
          </cell>
          <cell r="E556" t="str">
            <v>общ.КАЗАНЛЪК</v>
          </cell>
          <cell r="F556" t="str">
            <v>гр.КАЗАНЛЪК</v>
          </cell>
          <cell r="G556" t="str">
            <v>"СТРОЙКОНСУЛТ - ГН 99" ЕООД</v>
          </cell>
          <cell r="H556" t="str">
            <v>209СКГ040</v>
          </cell>
          <cell r="I556">
            <v>42373</v>
          </cell>
          <cell r="J556" t="str">
            <v>1980</v>
          </cell>
          <cell r="K556">
            <v>6103</v>
          </cell>
          <cell r="L556">
            <v>5053</v>
          </cell>
          <cell r="M556">
            <v>216.9</v>
          </cell>
          <cell r="N556">
            <v>80.8</v>
          </cell>
          <cell r="O556">
            <v>374902</v>
          </cell>
          <cell r="P556">
            <v>1095909</v>
          </cell>
          <cell r="Q556">
            <v>408260</v>
          </cell>
          <cell r="R556">
            <v>0</v>
          </cell>
          <cell r="S556">
            <v>0</v>
          </cell>
          <cell r="T556" t="str">
            <v>С</v>
          </cell>
          <cell r="U556" t="str">
            <v>Изолация на външна стена , Изолация на под, Изолация на покрив, Мерки по осветление, Подмяна на дограма</v>
          </cell>
          <cell r="V556">
            <v>687855</v>
          </cell>
          <cell r="W556">
            <v>276.29000000000002</v>
          </cell>
          <cell r="X556">
            <v>77358</v>
          </cell>
          <cell r="Y556">
            <v>596970</v>
          </cell>
          <cell r="Z556">
            <v>7.7168999999999999</v>
          </cell>
          <cell r="AA556" t="str">
            <v>„НП за ЕЕ на МЖС"</v>
          </cell>
          <cell r="AB556">
            <v>62.76</v>
          </cell>
        </row>
        <row r="557">
          <cell r="A557">
            <v>176851241</v>
          </cell>
          <cell r="B557" t="str">
            <v>СДРУЖЕНИЕ НА СОБСТВЕНИЦИТЕ "КАЗАНЛЪК, КВ.ВАСИЛ ЛЕВСКИ БЛ.35</v>
          </cell>
          <cell r="C557" t="str">
            <v>МЖС</v>
          </cell>
          <cell r="D557" t="str">
            <v>обл.СТАРА ЗАГОРА</v>
          </cell>
          <cell r="E557" t="str">
            <v>общ.КАЗАНЛЪК</v>
          </cell>
          <cell r="F557" t="str">
            <v>гр.КАЗАНЛЪК</v>
          </cell>
          <cell r="G557" t="str">
            <v>"СТРОЙКОНСУЛТ - ГН 99" ЕООД</v>
          </cell>
          <cell r="H557" t="str">
            <v>209СКГ041</v>
          </cell>
          <cell r="I557">
            <v>42373</v>
          </cell>
          <cell r="J557" t="str">
            <v>1980</v>
          </cell>
          <cell r="K557">
            <v>10503</v>
          </cell>
          <cell r="L557">
            <v>8607</v>
          </cell>
          <cell r="M557">
            <v>173.3</v>
          </cell>
          <cell r="N557">
            <v>86</v>
          </cell>
          <cell r="O557">
            <v>840598</v>
          </cell>
          <cell r="P557">
            <v>1492007</v>
          </cell>
          <cell r="Q557">
            <v>740630</v>
          </cell>
          <cell r="R557">
            <v>0</v>
          </cell>
          <cell r="S557" t="str">
            <v>E</v>
          </cell>
          <cell r="T557" t="str">
            <v>С</v>
          </cell>
          <cell r="U557" t="str">
            <v>Изолация на външна стена , Изолация на под, Изолация на покрив, Подмяна на дограма</v>
          </cell>
          <cell r="V557">
            <v>751378</v>
          </cell>
          <cell r="W557">
            <v>248.41</v>
          </cell>
          <cell r="X557">
            <v>77437</v>
          </cell>
          <cell r="Y557">
            <v>625537</v>
          </cell>
          <cell r="Z557">
            <v>8.0779999999999994</v>
          </cell>
          <cell r="AA557" t="str">
            <v>„НП за ЕЕ на МЖС"</v>
          </cell>
          <cell r="AB557">
            <v>50.36</v>
          </cell>
        </row>
        <row r="558">
          <cell r="A558">
            <v>176848581</v>
          </cell>
          <cell r="B558" t="str">
            <v>СДРУЖЕНИЕ НА СОБСТВЕНИЦИТЕ "КАЗАНЛЪК, УЛ. ВИТОША #1</v>
          </cell>
          <cell r="C558" t="str">
            <v>МЖС</v>
          </cell>
          <cell r="D558" t="str">
            <v>обл.СТАРА ЗАГОРА</v>
          </cell>
          <cell r="E558" t="str">
            <v>общ.КАЗАНЛЪК</v>
          </cell>
          <cell r="F558" t="str">
            <v>гр.КАЗАНЛЪК</v>
          </cell>
          <cell r="G558" t="str">
            <v>"СТРОЙКОНСУЛТ - ГН 99" ЕООД</v>
          </cell>
          <cell r="H558" t="str">
            <v>209СКГ042</v>
          </cell>
          <cell r="I558">
            <v>42373</v>
          </cell>
          <cell r="J558" t="str">
            <v>1995</v>
          </cell>
          <cell r="K558">
            <v>3867</v>
          </cell>
          <cell r="L558">
            <v>3223</v>
          </cell>
          <cell r="M558">
            <v>191.4</v>
          </cell>
          <cell r="N558">
            <v>99.5</v>
          </cell>
          <cell r="O558">
            <v>343833</v>
          </cell>
          <cell r="P558">
            <v>617030</v>
          </cell>
          <cell r="Q558">
            <v>320900</v>
          </cell>
          <cell r="R558">
            <v>0</v>
          </cell>
          <cell r="S558" t="str">
            <v>F</v>
          </cell>
          <cell r="T558" t="str">
            <v>С</v>
          </cell>
          <cell r="U558" t="str">
            <v>Изолация на външна стена , Изолация на покрив, Подмяна на дограма</v>
          </cell>
          <cell r="V558">
            <v>295915</v>
          </cell>
          <cell r="W558">
            <v>94.6</v>
          </cell>
          <cell r="X558">
            <v>30075</v>
          </cell>
          <cell r="Y558">
            <v>229939</v>
          </cell>
          <cell r="Z558">
            <v>7.6455000000000002</v>
          </cell>
          <cell r="AA558" t="str">
            <v>„НП за ЕЕ на МЖС"</v>
          </cell>
          <cell r="AB558">
            <v>47.95</v>
          </cell>
        </row>
        <row r="559">
          <cell r="A559">
            <v>176826859</v>
          </cell>
          <cell r="B559" t="str">
            <v>СДРУЖЕНИЕ НА СОБСТВЕНИЦИТЕ "РАЗГРАД-ОРЕЛ 12</v>
          </cell>
          <cell r="C559" t="str">
            <v>МЖС</v>
          </cell>
          <cell r="D559" t="str">
            <v>обл.РАЗГРАД</v>
          </cell>
          <cell r="E559" t="str">
            <v>общ.РАЗГРАД</v>
          </cell>
          <cell r="F559" t="str">
            <v>гр.РАЗГРАД</v>
          </cell>
          <cell r="G559" t="str">
            <v>"СТРОЙКОНСУЛТ - ГН 99" ЕООД</v>
          </cell>
          <cell r="H559" t="str">
            <v>209СКГ044</v>
          </cell>
          <cell r="I559">
            <v>42387</v>
          </cell>
          <cell r="J559" t="str">
            <v>1981</v>
          </cell>
          <cell r="K559">
            <v>17281</v>
          </cell>
          <cell r="L559">
            <v>14296</v>
          </cell>
          <cell r="M559">
            <v>205.7</v>
          </cell>
          <cell r="N559">
            <v>97</v>
          </cell>
          <cell r="O559">
            <v>1372265</v>
          </cell>
          <cell r="P559">
            <v>2941465</v>
          </cell>
          <cell r="Q559">
            <v>1389900</v>
          </cell>
          <cell r="R559">
            <v>0</v>
          </cell>
          <cell r="S559" t="str">
            <v>G</v>
          </cell>
          <cell r="T559" t="str">
            <v>С</v>
          </cell>
          <cell r="U559" t="str">
            <v>Изолация на външна стена , Изолация на под, Изолация на покрив, Мерки по осветление, Подмяна на дограма</v>
          </cell>
          <cell r="V559">
            <v>1551523</v>
          </cell>
          <cell r="W559">
            <v>520.54</v>
          </cell>
          <cell r="X559">
            <v>168737</v>
          </cell>
          <cell r="Y559">
            <v>1051767</v>
          </cell>
          <cell r="Z559">
            <v>6.2331000000000003</v>
          </cell>
          <cell r="AA559" t="str">
            <v>„НП за ЕЕ на МЖС"</v>
          </cell>
          <cell r="AB559">
            <v>52.74</v>
          </cell>
        </row>
        <row r="560">
          <cell r="A560">
            <v>176833163</v>
          </cell>
          <cell r="B560" t="str">
            <v>СДРУЖЕНИЕ НА СОБСТВЕНИЦИТЕ "БЕЛИ ЛОМ 60 - РАЗГРАД</v>
          </cell>
          <cell r="C560" t="str">
            <v>МЖС</v>
          </cell>
          <cell r="D560" t="str">
            <v>обл.РАЗГРАД</v>
          </cell>
          <cell r="E560" t="str">
            <v>общ.РАЗГРАД</v>
          </cell>
          <cell r="F560" t="str">
            <v>гр.РАЗГРАД</v>
          </cell>
          <cell r="G560" t="str">
            <v>"СТРОЙКОНСУЛТ - ГН 99" ЕООД</v>
          </cell>
          <cell r="H560" t="str">
            <v>209СКГ049</v>
          </cell>
          <cell r="I560">
            <v>42430</v>
          </cell>
          <cell r="J560" t="str">
            <v>1973</v>
          </cell>
          <cell r="K560">
            <v>5684</v>
          </cell>
          <cell r="L560">
            <v>4865</v>
          </cell>
          <cell r="M560">
            <v>173</v>
          </cell>
          <cell r="N560">
            <v>94.5</v>
          </cell>
          <cell r="O560">
            <v>539637</v>
          </cell>
          <cell r="P560">
            <v>842038</v>
          </cell>
          <cell r="Q560">
            <v>460000</v>
          </cell>
          <cell r="R560">
            <v>0</v>
          </cell>
          <cell r="S560" t="str">
            <v>E</v>
          </cell>
          <cell r="T560" t="str">
            <v>С</v>
          </cell>
          <cell r="U560" t="str">
            <v>Изолация на външна стена , Изолация на под, Подмяна на дограма</v>
          </cell>
          <cell r="V560">
            <v>382126</v>
          </cell>
          <cell r="W560">
            <v>126.3</v>
          </cell>
          <cell r="X560">
            <v>41504</v>
          </cell>
          <cell r="Y560">
            <v>246247.6</v>
          </cell>
          <cell r="Z560">
            <v>5.9330999999999996</v>
          </cell>
          <cell r="AA560" t="str">
            <v>„НП за ЕЕ на МЖС"</v>
          </cell>
          <cell r="AB560">
            <v>45.38</v>
          </cell>
        </row>
        <row r="561">
          <cell r="A561">
            <v>176850810</v>
          </cell>
          <cell r="B561" t="str">
            <v>СДРУЖЕНИЕ НА СОБСТВЕНИЦИТЕ "РАЗГРАД-ДЕТЕЛИНА-АБРИТУС 19</v>
          </cell>
          <cell r="C561" t="str">
            <v>МЖС</v>
          </cell>
          <cell r="D561" t="str">
            <v>обл.РАЗГРАД</v>
          </cell>
          <cell r="E561" t="str">
            <v>общ.РАЗГРАД</v>
          </cell>
          <cell r="F561" t="str">
            <v>гр.РАЗГРАД</v>
          </cell>
          <cell r="G561" t="str">
            <v>"СТРОЙКОНСУЛТ - ГН 99" ЕООД</v>
          </cell>
          <cell r="H561" t="str">
            <v>209СКГ050</v>
          </cell>
          <cell r="I561">
            <v>42430</v>
          </cell>
          <cell r="J561" t="str">
            <v>1983</v>
          </cell>
          <cell r="K561">
            <v>5451</v>
          </cell>
          <cell r="L561">
            <v>4700</v>
          </cell>
          <cell r="M561">
            <v>173.7</v>
          </cell>
          <cell r="N561">
            <v>98.2</v>
          </cell>
          <cell r="O561">
            <v>521483</v>
          </cell>
          <cell r="P561">
            <v>617372</v>
          </cell>
          <cell r="Q561">
            <v>461000</v>
          </cell>
          <cell r="R561">
            <v>0</v>
          </cell>
          <cell r="S561" t="str">
            <v>E</v>
          </cell>
          <cell r="T561" t="str">
            <v>С</v>
          </cell>
          <cell r="U561" t="str">
            <v>Изолация на външна стена , Изолация на под, Подмяна на дограма</v>
          </cell>
          <cell r="V561">
            <v>355828</v>
          </cell>
          <cell r="W561">
            <v>108.35</v>
          </cell>
          <cell r="X561">
            <v>35388</v>
          </cell>
          <cell r="Y561">
            <v>270364</v>
          </cell>
          <cell r="Z561">
            <v>7.6398999999999999</v>
          </cell>
          <cell r="AA561" t="str">
            <v>„НП за ЕЕ на МЖС"</v>
          </cell>
          <cell r="AB561">
            <v>57.63</v>
          </cell>
        </row>
        <row r="562">
          <cell r="A562">
            <v>176900708</v>
          </cell>
          <cell r="B562" t="str">
            <v>СДРУЖЕНИЕ НА СОБСТВЕНИЦИТЕ "РАЗГРАД-ОРЕЛ-6</v>
          </cell>
          <cell r="C562" t="str">
            <v>МЖС</v>
          </cell>
          <cell r="D562" t="str">
            <v>обл.РАЗГРАД</v>
          </cell>
          <cell r="E562" t="str">
            <v>общ.РАЗГРАД</v>
          </cell>
          <cell r="F562" t="str">
            <v>гр.РАЗГРАД</v>
          </cell>
          <cell r="G562" t="str">
            <v>"СТРОЙКОНСУЛТ - ГН 99" ЕООД</v>
          </cell>
          <cell r="H562" t="str">
            <v>209СКГ051</v>
          </cell>
          <cell r="I562">
            <v>42480</v>
          </cell>
          <cell r="J562" t="str">
            <v>1979</v>
          </cell>
          <cell r="K562">
            <v>4247</v>
          </cell>
          <cell r="L562">
            <v>3756</v>
          </cell>
          <cell r="M562">
            <v>184.9</v>
          </cell>
          <cell r="N562">
            <v>95.4</v>
          </cell>
          <cell r="O562">
            <v>694240</v>
          </cell>
          <cell r="P562">
            <v>624240</v>
          </cell>
          <cell r="Q562">
            <v>357250</v>
          </cell>
          <cell r="R562">
            <v>0</v>
          </cell>
          <cell r="S562" t="str">
            <v>F</v>
          </cell>
          <cell r="T562" t="str">
            <v>С</v>
          </cell>
          <cell r="U562" t="str">
            <v>Изолация на външна стена , Изолация на под, Изолация на покрив, Подмяна на дограма</v>
          </cell>
          <cell r="V562">
            <v>333982</v>
          </cell>
          <cell r="W562">
            <v>84.42</v>
          </cell>
          <cell r="X562">
            <v>31101</v>
          </cell>
          <cell r="Y562">
            <v>206882</v>
          </cell>
          <cell r="Z562">
            <v>6.6519000000000004</v>
          </cell>
          <cell r="AA562" t="str">
            <v>„НП за ЕЕ на МЖС"</v>
          </cell>
          <cell r="AB562">
            <v>53.5</v>
          </cell>
        </row>
        <row r="563">
          <cell r="A563">
            <v>176822533</v>
          </cell>
          <cell r="B563" t="str">
            <v>СДРУЖЕНИЕ НА СОБСТВЕНИЦИТЕ "КАЗАНЛЪК, УЛ. ПУШКИН # 4"</v>
          </cell>
          <cell r="C563" t="str">
            <v>МЖС</v>
          </cell>
          <cell r="D563" t="str">
            <v>обл.СТАРА ЗАГОРА</v>
          </cell>
          <cell r="E563" t="str">
            <v>общ.КАЗАНЛЪК</v>
          </cell>
          <cell r="F563" t="str">
            <v>гр.КАЗАНЛЪК</v>
          </cell>
          <cell r="G563" t="str">
            <v>"СТРОЙКОНСУЛТ - ГН 99" ЕООД</v>
          </cell>
          <cell r="H563" t="str">
            <v>209СКГ054</v>
          </cell>
          <cell r="I563">
            <v>42494</v>
          </cell>
          <cell r="J563" t="str">
            <v>1971</v>
          </cell>
          <cell r="K563">
            <v>6233</v>
          </cell>
          <cell r="L563">
            <v>5679</v>
          </cell>
          <cell r="M563">
            <v>231.8</v>
          </cell>
          <cell r="N563">
            <v>94.9</v>
          </cell>
          <cell r="O563">
            <v>649934</v>
          </cell>
          <cell r="P563">
            <v>1316284</v>
          </cell>
          <cell r="Q563">
            <v>538000</v>
          </cell>
          <cell r="R563">
            <v>0</v>
          </cell>
          <cell r="S563" t="str">
            <v>F</v>
          </cell>
          <cell r="T563" t="str">
            <v>С</v>
          </cell>
          <cell r="U563" t="str">
            <v>Изолация на външна стена , Изолация на под, Изолация на покрив, Подмяна на дограма</v>
          </cell>
          <cell r="V563">
            <v>777473</v>
          </cell>
          <cell r="W563">
            <v>187.8</v>
          </cell>
          <cell r="X563">
            <v>70953</v>
          </cell>
          <cell r="Y563">
            <v>372291</v>
          </cell>
          <cell r="Z563">
            <v>5.2469999999999999</v>
          </cell>
          <cell r="AA563" t="str">
            <v>„НП за ЕЕ на МЖС"</v>
          </cell>
          <cell r="AB563">
            <v>59.06</v>
          </cell>
        </row>
        <row r="564">
          <cell r="A564">
            <v>176891764</v>
          </cell>
          <cell r="B564" t="str">
            <v>СДРУЖЕНИЕ НА СОБСТВЕНИЦИТЕ "КАЗАНЛЪК, Ж.К. ВАСИЛ ЛЕВСКИ БЛ. 46</v>
          </cell>
          <cell r="C564" t="str">
            <v>МЖС</v>
          </cell>
          <cell r="D564" t="str">
            <v>обл.СТАРА ЗАГОРА</v>
          </cell>
          <cell r="E564" t="str">
            <v>общ.КАЗАНЛЪК</v>
          </cell>
          <cell r="F564" t="str">
            <v>гр.КАЗАНЛЪК</v>
          </cell>
          <cell r="G564" t="str">
            <v>"СТРОЙКОНСУЛТ - ГН 99" ЕООД</v>
          </cell>
          <cell r="H564" t="str">
            <v>209СКГ069</v>
          </cell>
          <cell r="I564">
            <v>42522</v>
          </cell>
          <cell r="J564" t="str">
            <v>1980</v>
          </cell>
          <cell r="K564">
            <v>6163.45</v>
          </cell>
          <cell r="L564">
            <v>6064</v>
          </cell>
          <cell r="M564">
            <v>220</v>
          </cell>
          <cell r="N564">
            <v>109.4</v>
          </cell>
          <cell r="O564">
            <v>593617</v>
          </cell>
          <cell r="P564">
            <v>1333019</v>
          </cell>
          <cell r="Q564">
            <v>663180</v>
          </cell>
          <cell r="R564">
            <v>0</v>
          </cell>
          <cell r="S564" t="str">
            <v>F</v>
          </cell>
          <cell r="T564" t="str">
            <v>С</v>
          </cell>
          <cell r="U564" t="str">
            <v>Изолация на външна стена , Изолация на под, Изолация на покрив, Подмяна на дограма</v>
          </cell>
          <cell r="V564">
            <v>669238</v>
          </cell>
          <cell r="W564">
            <v>100.11</v>
          </cell>
          <cell r="X564">
            <v>52938</v>
          </cell>
          <cell r="Y564">
            <v>306625</v>
          </cell>
          <cell r="Z564">
            <v>5.7920999999999996</v>
          </cell>
          <cell r="AA564" t="str">
            <v>„НП за ЕЕ на МЖС"</v>
          </cell>
          <cell r="AB564">
            <v>50.2</v>
          </cell>
        </row>
        <row r="565">
          <cell r="A565">
            <v>176840022</v>
          </cell>
          <cell r="B565" t="str">
            <v>СДРУЖЕНИЕ НА СОБСТВЕНИЦИТЕ "ГР.СТАРА ЗАГОРА, КВ.КАЗАНСКИ #31</v>
          </cell>
          <cell r="C565" t="str">
            <v>МЖС</v>
          </cell>
          <cell r="D565" t="str">
            <v>обл.СТАРА ЗАГОРА</v>
          </cell>
          <cell r="E565" t="str">
            <v>общ.СТАРА ЗАГОРА</v>
          </cell>
          <cell r="F565" t="str">
            <v>гр.СТАРА ЗАГОРА</v>
          </cell>
          <cell r="G565" t="str">
            <v>"КОНТРОЛ - ИНВЕСТ" ЕООД</v>
          </cell>
          <cell r="H565" t="str">
            <v>211КИЕ024</v>
          </cell>
          <cell r="I565">
            <v>42302</v>
          </cell>
          <cell r="J565" t="str">
            <v>1974</v>
          </cell>
          <cell r="K565">
            <v>7479.3</v>
          </cell>
          <cell r="L565">
            <v>6993.4</v>
          </cell>
          <cell r="M565">
            <v>93.8</v>
          </cell>
          <cell r="N565">
            <v>65.5</v>
          </cell>
          <cell r="O565">
            <v>437366</v>
          </cell>
          <cell r="P565">
            <v>655043</v>
          </cell>
          <cell r="Q565">
            <v>458300</v>
          </cell>
          <cell r="R565">
            <v>0</v>
          </cell>
          <cell r="S565" t="str">
            <v>D</v>
          </cell>
          <cell r="T565" t="str">
            <v>С</v>
          </cell>
          <cell r="U565" t="str">
            <v>Изолация на външна стена , Изолация на под, Изолация на покрив, Мерки по осветление, Подмяна на дограма</v>
          </cell>
          <cell r="V565">
            <v>197716</v>
          </cell>
          <cell r="W565">
            <v>161.93</v>
          </cell>
          <cell r="X565">
            <v>39543.599999999999</v>
          </cell>
          <cell r="Y565">
            <v>523885</v>
          </cell>
          <cell r="Z565">
            <v>13.248200000000001</v>
          </cell>
          <cell r="AA565" t="str">
            <v>„НП за ЕЕ на МЖС"</v>
          </cell>
          <cell r="AB565">
            <v>30.18</v>
          </cell>
        </row>
        <row r="566">
          <cell r="A566">
            <v>176841537</v>
          </cell>
          <cell r="B566" t="str">
            <v>СДРУЖЕНИЕ НА СОБСТВЕНИЦИТЕ "ГР.СТАРА ЗАГОРА, КВ.ТРИ ЧУЧУРА БЛ.106</v>
          </cell>
          <cell r="C566" t="str">
            <v>МЖС БЛ.106</v>
          </cell>
          <cell r="D566" t="str">
            <v>обл.СТАРА ЗАГОРА</v>
          </cell>
          <cell r="E566" t="str">
            <v>общ.СТАРА ЗАГОРА</v>
          </cell>
          <cell r="F566" t="str">
            <v>гр.СТАРА ЗАГОРА</v>
          </cell>
          <cell r="G566" t="str">
            <v>"КОНТРОЛ - ИНВЕСТ" ЕООД</v>
          </cell>
          <cell r="H566" t="str">
            <v>211КИЕ025</v>
          </cell>
          <cell r="I566">
            <v>42302</v>
          </cell>
          <cell r="J566" t="str">
            <v>1988</v>
          </cell>
          <cell r="K566">
            <v>5137.5</v>
          </cell>
          <cell r="L566">
            <v>4675</v>
          </cell>
          <cell r="M566">
            <v>103</v>
          </cell>
          <cell r="N566">
            <v>66.8</v>
          </cell>
          <cell r="O566">
            <v>284076</v>
          </cell>
          <cell r="P566">
            <v>481323</v>
          </cell>
          <cell r="Q566">
            <v>312000</v>
          </cell>
          <cell r="R566">
            <v>0</v>
          </cell>
          <cell r="S566" t="str">
            <v>E</v>
          </cell>
          <cell r="T566" t="str">
            <v>С</v>
          </cell>
          <cell r="U566" t="str">
            <v>Изолация на външна стена , Изолация на покрив, Мерки по осветление, Подмяна на дограма</v>
          </cell>
          <cell r="V566">
            <v>169215</v>
          </cell>
          <cell r="W566">
            <v>138.61000000000001</v>
          </cell>
          <cell r="X566">
            <v>33843</v>
          </cell>
          <cell r="Y566">
            <v>351180</v>
          </cell>
          <cell r="Z566">
            <v>10.3767</v>
          </cell>
          <cell r="AA566" t="str">
            <v>„НП за ЕЕ на МЖС"</v>
          </cell>
          <cell r="AB566">
            <v>35.15</v>
          </cell>
        </row>
        <row r="567">
          <cell r="A567">
            <v>176837478</v>
          </cell>
          <cell r="B567" t="str">
            <v>СДРУЖЕНИЕ НА СОБСТВЕНИЦИТЕ "ГР. СТАРА ЗАГОРА, КВ. ТРИ ЧУЧУРА-ЮГ, БЛ.40</v>
          </cell>
          <cell r="C567" t="str">
            <v>МЖС 40</v>
          </cell>
          <cell r="D567" t="str">
            <v>обл.СТАРА ЗАГОРА</v>
          </cell>
          <cell r="E567" t="str">
            <v>общ.СТАРА ЗАГОРА</v>
          </cell>
          <cell r="F567" t="str">
            <v>гр.СТАРА ЗАГОРА</v>
          </cell>
          <cell r="G567" t="str">
            <v>"КОНТРОЛ - ИНВЕСТ" ЕООД</v>
          </cell>
          <cell r="H567" t="str">
            <v>211КИЕ026</v>
          </cell>
          <cell r="I567">
            <v>42302</v>
          </cell>
          <cell r="J567" t="str">
            <v>1973</v>
          </cell>
          <cell r="K567">
            <v>4191.67</v>
          </cell>
          <cell r="L567">
            <v>3728.67</v>
          </cell>
          <cell r="M567">
            <v>119</v>
          </cell>
          <cell r="N567">
            <v>68</v>
          </cell>
          <cell r="O567">
            <v>225750</v>
          </cell>
          <cell r="P567">
            <v>443926</v>
          </cell>
          <cell r="Q567">
            <v>253400</v>
          </cell>
          <cell r="R567">
            <v>0</v>
          </cell>
          <cell r="S567" t="str">
            <v>E</v>
          </cell>
          <cell r="T567" t="str">
            <v>С</v>
          </cell>
          <cell r="U567" t="str">
            <v>Изолация на външна стена , Изолация на покрив, Мерки по осветление, Подмяна на дограма</v>
          </cell>
          <cell r="V567">
            <v>190524</v>
          </cell>
          <cell r="W567">
            <v>156.11000000000001</v>
          </cell>
          <cell r="X567">
            <v>38104.6</v>
          </cell>
          <cell r="Y567">
            <v>304864</v>
          </cell>
          <cell r="Z567">
            <v>8.0007000000000001</v>
          </cell>
          <cell r="AA567" t="str">
            <v>„НП за ЕЕ на МЖС"</v>
          </cell>
          <cell r="AB567">
            <v>42.91</v>
          </cell>
        </row>
        <row r="568">
          <cell r="A568">
            <v>176838021</v>
          </cell>
          <cell r="B568" t="str">
            <v>СДРУЖЕНИЕ НА СОБСТВЕНИЦИТЕ"АСЕНОВГРАДСКА НАДЕЖДА - АСЕНОВГРАД, кв. ЗАПАД, ул. СТОЯН ДЖАМСЪЗОВ 11, бл</v>
          </cell>
          <cell r="C568" t="str">
            <v>МЖС-АСЕНОВГРАД, БЛ. 102</v>
          </cell>
          <cell r="D568" t="str">
            <v>обл.ПЛОВДИВ</v>
          </cell>
          <cell r="E568" t="str">
            <v>общ.АСЕНОВГРАД</v>
          </cell>
          <cell r="F568" t="str">
            <v>гр.АСЕНОВГРАД</v>
          </cell>
          <cell r="G568" t="str">
            <v>"КОНТРОЛ - ИНВЕСТ" ЕООД</v>
          </cell>
          <cell r="H568" t="str">
            <v>211КИЕ033</v>
          </cell>
          <cell r="I568">
            <v>42407</v>
          </cell>
          <cell r="J568" t="str">
            <v>1985</v>
          </cell>
          <cell r="K568">
            <v>6885</v>
          </cell>
          <cell r="L568">
            <v>5529</v>
          </cell>
          <cell r="M568">
            <v>137.80000000000001</v>
          </cell>
          <cell r="N568">
            <v>71</v>
          </cell>
          <cell r="O568">
            <v>335844</v>
          </cell>
          <cell r="P568">
            <v>761789</v>
          </cell>
          <cell r="Q568">
            <v>392755</v>
          </cell>
          <cell r="R568">
            <v>0</v>
          </cell>
          <cell r="S568" t="str">
            <v>F</v>
          </cell>
          <cell r="T568" t="str">
            <v>С</v>
          </cell>
          <cell r="U568" t="str">
            <v>Изолация на външна стена , Изолация на под, Изолация на покрив, Подмяна на дограма</v>
          </cell>
          <cell r="V568">
            <v>369034</v>
          </cell>
          <cell r="W568">
            <v>302.24</v>
          </cell>
          <cell r="X568">
            <v>70116.460000000006</v>
          </cell>
          <cell r="Y568">
            <v>336695</v>
          </cell>
          <cell r="Z568">
            <v>4.8018999999999998</v>
          </cell>
          <cell r="AA568" t="str">
            <v>„НП за ЕЕ на МЖС"</v>
          </cell>
          <cell r="AB568">
            <v>48.44</v>
          </cell>
        </row>
        <row r="569">
          <cell r="A569">
            <v>176858497</v>
          </cell>
          <cell r="B569" t="str">
            <v>СДРУЖЕНИЕ на СОБСТВЕНИЦИТЕ "НАДЕЖДА, гр. АСЕНОВГРАД, кв. ЗАПАД, ул. ГЕОРГИ КОВАЧЕВ # 1"</v>
          </cell>
          <cell r="C569" t="str">
            <v>МЖС-АСЕНОВГРАД, "ЗАПАД" БЛ. 6/8</v>
          </cell>
          <cell r="D569" t="str">
            <v>обл.ПЛОВДИВ</v>
          </cell>
          <cell r="E569" t="str">
            <v>общ.АСЕНОВГРАД</v>
          </cell>
          <cell r="F569" t="str">
            <v>гр.АСЕНОВГРАД</v>
          </cell>
          <cell r="G569" t="str">
            <v>"КОНТРОЛ - ИНВЕСТ" ЕООД</v>
          </cell>
          <cell r="H569" t="str">
            <v>211КИЕ034</v>
          </cell>
          <cell r="I569">
            <v>42407</v>
          </cell>
          <cell r="J569" t="str">
            <v>1984</v>
          </cell>
          <cell r="K569">
            <v>6285.65</v>
          </cell>
          <cell r="L569">
            <v>5505</v>
          </cell>
          <cell r="M569">
            <v>314.39999999999998</v>
          </cell>
          <cell r="N569">
            <v>75.400000000000006</v>
          </cell>
          <cell r="O569">
            <v>568350</v>
          </cell>
          <cell r="P569">
            <v>1730833</v>
          </cell>
          <cell r="Q569">
            <v>414943</v>
          </cell>
          <cell r="R569">
            <v>0</v>
          </cell>
          <cell r="S569" t="str">
            <v>G</v>
          </cell>
          <cell r="T569" t="str">
            <v>С</v>
          </cell>
          <cell r="U569" t="str">
            <v>Изолация на външна стена , Изолация на под, Изолация на покрив, Подмяна на дограма</v>
          </cell>
          <cell r="V569">
            <v>1315889.8</v>
          </cell>
          <cell r="W569">
            <v>395.19</v>
          </cell>
          <cell r="X569">
            <v>68081.490000000005</v>
          </cell>
          <cell r="Y569">
            <v>282085.01</v>
          </cell>
          <cell r="Z569">
            <v>4.1433</v>
          </cell>
          <cell r="AA569" t="str">
            <v>„НП за ЕЕ на МЖС"</v>
          </cell>
          <cell r="AB569">
            <v>76.02</v>
          </cell>
        </row>
        <row r="570">
          <cell r="A570">
            <v>176835071</v>
          </cell>
          <cell r="B570" t="str">
            <v>СДРУЖЕНИЕ НА СОБСТВЕНИЦИТЕ "гр. ПЛОВДИВ, район "ЮЖЕН, ул. БРАТЯ БЪКСТОН" ##46,48,50"</v>
          </cell>
          <cell r="C570" t="str">
            <v>МЖС-ПЛОВДИВ, "БРАТЯ БЪКСТОН" 46,48,50</v>
          </cell>
          <cell r="D570" t="str">
            <v>обл.ПЛОВДИВ</v>
          </cell>
          <cell r="E570" t="str">
            <v>общ.ПЛОВДИВ</v>
          </cell>
          <cell r="F570" t="str">
            <v>гр.ПЛОВДИВ</v>
          </cell>
          <cell r="G570" t="str">
            <v>"КОНТРОЛ - ИНВЕСТ" ЕООД</v>
          </cell>
          <cell r="H570" t="str">
            <v>211КИЕ035</v>
          </cell>
          <cell r="I570">
            <v>42407</v>
          </cell>
          <cell r="J570" t="str">
            <v>1984</v>
          </cell>
          <cell r="K570">
            <v>5106.95</v>
          </cell>
          <cell r="L570">
            <v>4743</v>
          </cell>
          <cell r="M570">
            <v>186.9</v>
          </cell>
          <cell r="N570">
            <v>80.400000000000006</v>
          </cell>
          <cell r="O570">
            <v>393355</v>
          </cell>
          <cell r="P570">
            <v>886444</v>
          </cell>
          <cell r="Q570">
            <v>381372</v>
          </cell>
          <cell r="R570">
            <v>0</v>
          </cell>
          <cell r="S570" t="str">
            <v>F</v>
          </cell>
          <cell r="T570" t="str">
            <v>С</v>
          </cell>
          <cell r="U570" t="str">
            <v>Изолация на външна стена , Изолация на под, Изолация на покрив, Подмяна на дограма</v>
          </cell>
          <cell r="V570">
            <v>504939</v>
          </cell>
          <cell r="W570">
            <v>158.85</v>
          </cell>
          <cell r="X570">
            <v>52265.34</v>
          </cell>
          <cell r="Y570">
            <v>352462</v>
          </cell>
          <cell r="Z570">
            <v>6.7436999999999996</v>
          </cell>
          <cell r="AA570" t="str">
            <v>„НП за ЕЕ на МЖС"</v>
          </cell>
          <cell r="AB570">
            <v>56.96</v>
          </cell>
        </row>
        <row r="571">
          <cell r="A571">
            <v>176817792</v>
          </cell>
          <cell r="B571" t="str">
            <v>СДРУЖЕНИЕ НА СОБСТВЕНИЦИТЕ "СС ОТ БЛОК #216, ул. ЛОТОС #2,4,6,8,10,12, жк. ИЗГРЕВ, гр. ПЛОВДИВ, райо</v>
          </cell>
          <cell r="C571" t="str">
            <v>МЖС-ПЛОВДИВ, "ИЗГРЕВ", БЛ. 216</v>
          </cell>
          <cell r="D571" t="str">
            <v>обл.ПЛОВДИВ</v>
          </cell>
          <cell r="E571" t="str">
            <v>общ.ПЛОВДИВ</v>
          </cell>
          <cell r="F571" t="str">
            <v>гр.ПЛОВДИВ</v>
          </cell>
          <cell r="G571" t="str">
            <v>"КОНТРОЛ - ИНВЕСТ" ЕООД</v>
          </cell>
          <cell r="H571" t="str">
            <v>211КИЕ036</v>
          </cell>
          <cell r="I571">
            <v>42407</v>
          </cell>
          <cell r="J571" t="str">
            <v>1975</v>
          </cell>
          <cell r="K571">
            <v>5420.15</v>
          </cell>
          <cell r="L571">
            <v>5003.3999999999996</v>
          </cell>
          <cell r="M571">
            <v>156.4</v>
          </cell>
          <cell r="N571">
            <v>71.099999999999994</v>
          </cell>
          <cell r="O571">
            <v>370011</v>
          </cell>
          <cell r="P571">
            <v>782460</v>
          </cell>
          <cell r="Q571">
            <v>355932</v>
          </cell>
          <cell r="R571">
            <v>0</v>
          </cell>
          <cell r="S571" t="str">
            <v>G</v>
          </cell>
          <cell r="T571" t="str">
            <v>С</v>
          </cell>
          <cell r="U571" t="str">
            <v>Изолация на външна стена , Изолация на под, Изолация на покрив, Подмяна на дограма</v>
          </cell>
          <cell r="V571">
            <v>426528</v>
          </cell>
          <cell r="W571">
            <v>349.33</v>
          </cell>
          <cell r="X571">
            <v>110897.28</v>
          </cell>
          <cell r="Y571">
            <v>371305</v>
          </cell>
          <cell r="Z571">
            <v>3.3481000000000001</v>
          </cell>
          <cell r="AA571" t="str">
            <v>„НП за ЕЕ на МЖС"</v>
          </cell>
          <cell r="AB571">
            <v>54.51</v>
          </cell>
        </row>
        <row r="572">
          <cell r="A572">
            <v>176846887</v>
          </cell>
          <cell r="B572" t="str">
            <v>СДРУЖЕНИЕ на СОБСТВЕНИЦИТЕ "гр. ПЛОВДИВ, район ТРАКИЯ, бл. 206, вх. Б"</v>
          </cell>
          <cell r="C572" t="str">
            <v>МЖС-ПЛОВДИВ, "ТРАКИЯ" БЛ. 206 ВХ. Б</v>
          </cell>
          <cell r="D572" t="str">
            <v>обл.ПЛОВДИВ</v>
          </cell>
          <cell r="E572" t="str">
            <v>общ.ПЛОВДИВ</v>
          </cell>
          <cell r="F572" t="str">
            <v>гр.ПЛОВДИВ</v>
          </cell>
          <cell r="G572" t="str">
            <v>"КОНТРОЛ - ИНВЕСТ" ЕООД</v>
          </cell>
          <cell r="H572" t="str">
            <v>211КИЕ037</v>
          </cell>
          <cell r="I572">
            <v>42407</v>
          </cell>
          <cell r="J572" t="str">
            <v>1984</v>
          </cell>
          <cell r="K572">
            <v>2059.21</v>
          </cell>
          <cell r="L572">
            <v>1860.1</v>
          </cell>
          <cell r="M572">
            <v>166.9</v>
          </cell>
          <cell r="N572">
            <v>88.7</v>
          </cell>
          <cell r="O572">
            <v>226636</v>
          </cell>
          <cell r="P572">
            <v>310379</v>
          </cell>
          <cell r="Q572">
            <v>164918</v>
          </cell>
          <cell r="R572">
            <v>123776.9</v>
          </cell>
          <cell r="S572" t="str">
            <v>E</v>
          </cell>
          <cell r="T572" t="str">
            <v>С</v>
          </cell>
          <cell r="U572" t="str">
            <v>Изолация на външна стена , Изолация на под, Изолация на покрив, Подмяна на дограма</v>
          </cell>
          <cell r="V572">
            <v>145461</v>
          </cell>
          <cell r="W572">
            <v>44.03</v>
          </cell>
          <cell r="X572">
            <v>13087.09</v>
          </cell>
          <cell r="Y572">
            <v>117341</v>
          </cell>
          <cell r="Z572">
            <v>8.9661000000000008</v>
          </cell>
          <cell r="AA572" t="str">
            <v>„НП за ЕЕ на МЖС"</v>
          </cell>
          <cell r="AB572">
            <v>46.86</v>
          </cell>
        </row>
        <row r="573">
          <cell r="A573">
            <v>176860295</v>
          </cell>
          <cell r="B573" t="str">
            <v>СДРУЖЕНИЕ НА СОБСТВЕНИЦИТЕ "ДАМЕ 1503" гр. ПЛОВДИВ, район "ЮЖЕН", ул. "ДАМЕ ГРУЕВ" #50,52,54,56"</v>
          </cell>
          <cell r="C573" t="str">
            <v>МЖС-ПЛОВДИВ, "ДАМЕ ГРУЕВ" 50, 52, 54, 56</v>
          </cell>
          <cell r="D573" t="str">
            <v>обл.ПЛОВДИВ</v>
          </cell>
          <cell r="E573" t="str">
            <v>общ.ПЛОВДИВ</v>
          </cell>
          <cell r="F573" t="str">
            <v>гр.ПЛОВДИВ</v>
          </cell>
          <cell r="G573" t="str">
            <v>"КОНТРОЛ - ИНВЕСТ" ЕООД</v>
          </cell>
          <cell r="H573" t="str">
            <v>211КИЕ038</v>
          </cell>
          <cell r="I573">
            <v>42407</v>
          </cell>
          <cell r="J573" t="str">
            <v>1983</v>
          </cell>
          <cell r="K573">
            <v>8044.42</v>
          </cell>
          <cell r="L573">
            <v>7334.85</v>
          </cell>
          <cell r="M573">
            <v>163.6</v>
          </cell>
          <cell r="N573">
            <v>70.8</v>
          </cell>
          <cell r="O573">
            <v>634298</v>
          </cell>
          <cell r="P573">
            <v>1199939</v>
          </cell>
          <cell r="Q573">
            <v>519216</v>
          </cell>
          <cell r="R573">
            <v>0</v>
          </cell>
          <cell r="S573" t="str">
            <v>F</v>
          </cell>
          <cell r="T573" t="str">
            <v>С</v>
          </cell>
          <cell r="U573" t="str">
            <v>Изолация на външна стена , Изолация на под, Изолация на покрив, Подмяна на дограма</v>
          </cell>
          <cell r="V573">
            <v>680726</v>
          </cell>
          <cell r="W573">
            <v>289.3</v>
          </cell>
          <cell r="X573">
            <v>78767.11</v>
          </cell>
          <cell r="Y573">
            <v>496641</v>
          </cell>
          <cell r="Z573">
            <v>6.3051000000000004</v>
          </cell>
          <cell r="AA573" t="str">
            <v>„НП за ЕЕ на МЖС"</v>
          </cell>
          <cell r="AB573">
            <v>56.73</v>
          </cell>
        </row>
        <row r="574">
          <cell r="A574">
            <v>176850041</v>
          </cell>
          <cell r="B574" t="str">
            <v>СДРУЖЕНИЕ на СОБСТВЕНИЦИТЕ "АСЕНОВГРАД, кв. ИЗТОК, бл. 3</v>
          </cell>
          <cell r="C574" t="str">
            <v>МЖС</v>
          </cell>
          <cell r="D574" t="str">
            <v>обл.ПЛОВДИВ</v>
          </cell>
          <cell r="E574" t="str">
            <v>общ.АСЕНОВГРАД</v>
          </cell>
          <cell r="F574" t="str">
            <v>гр.АСЕНОВГРАД</v>
          </cell>
          <cell r="G574" t="str">
            <v>"КОНТРОЛ - ИНВЕСТ" ЕООД</v>
          </cell>
          <cell r="H574" t="str">
            <v>211КИЕ053</v>
          </cell>
          <cell r="I574">
            <v>42593</v>
          </cell>
          <cell r="J574" t="str">
            <v>1988</v>
          </cell>
          <cell r="K574">
            <v>3470</v>
          </cell>
          <cell r="L574">
            <v>3356</v>
          </cell>
          <cell r="M574">
            <v>175</v>
          </cell>
          <cell r="N574">
            <v>67.5</v>
          </cell>
          <cell r="O574">
            <v>231495</v>
          </cell>
          <cell r="P574">
            <v>588026</v>
          </cell>
          <cell r="Q574">
            <v>226600</v>
          </cell>
          <cell r="R574">
            <v>0</v>
          </cell>
          <cell r="S574" t="str">
            <v>G</v>
          </cell>
          <cell r="T574" t="str">
            <v>С</v>
          </cell>
          <cell r="U574" t="str">
            <v>Изолация на външна стена , Изолация на под, Изолация на покрив, Мерки по осветление, Подмяна на дограма</v>
          </cell>
          <cell r="V574">
            <v>361415</v>
          </cell>
          <cell r="W574">
            <v>296</v>
          </cell>
          <cell r="X574">
            <v>72283</v>
          </cell>
          <cell r="Y574">
            <v>342122</v>
          </cell>
          <cell r="Z574">
            <v>4.7329999999999997</v>
          </cell>
          <cell r="AA574" t="str">
            <v>„НП за ЕЕ на МЖС"</v>
          </cell>
          <cell r="AB574">
            <v>61.46</v>
          </cell>
        </row>
        <row r="575">
          <cell r="A575">
            <v>176880547</v>
          </cell>
          <cell r="B575" t="str">
            <v>Сдружение на собствениците "гр. Сандански, ж. к. "Спартак" блок 8, вход "А" и вход "Б</v>
          </cell>
          <cell r="C575" t="str">
            <v>МЖС</v>
          </cell>
          <cell r="D575" t="str">
            <v>обл.БЛАГОЕВГРАД</v>
          </cell>
          <cell r="E575" t="str">
            <v>общ.САНДАНСКИ</v>
          </cell>
          <cell r="F575" t="str">
            <v>гр.САНДАНСКИ</v>
          </cell>
          <cell r="G575" t="str">
            <v>"ТЕХНОСТРОЙ - ИНВЕСТКОНСУЛТ" ЕООД</v>
          </cell>
          <cell r="H575" t="str">
            <v>214ЕХЕ032</v>
          </cell>
          <cell r="I575">
            <v>42633</v>
          </cell>
          <cell r="J575" t="str">
            <v>1979</v>
          </cell>
          <cell r="K575">
            <v>3270.4</v>
          </cell>
          <cell r="L575">
            <v>3173</v>
          </cell>
          <cell r="M575">
            <v>159</v>
          </cell>
          <cell r="N575">
            <v>77.8</v>
          </cell>
          <cell r="O575">
            <v>287916</v>
          </cell>
          <cell r="P575">
            <v>504911</v>
          </cell>
          <cell r="Q575">
            <v>246900</v>
          </cell>
          <cell r="R575">
            <v>0</v>
          </cell>
          <cell r="S575" t="str">
            <v>E</v>
          </cell>
          <cell r="T575" t="str">
            <v>B</v>
          </cell>
          <cell r="U575" t="str">
            <v>Изолация на външна стена , Изолация на под, Изолация на покрив, Мерки по осветление, Подмяна на дограма</v>
          </cell>
          <cell r="V575">
            <v>258773</v>
          </cell>
          <cell r="W575">
            <v>208.4</v>
          </cell>
          <cell r="X575">
            <v>23358</v>
          </cell>
          <cell r="Y575">
            <v>288716</v>
          </cell>
          <cell r="Z575">
            <v>12.3604</v>
          </cell>
          <cell r="AA575" t="str">
            <v>„НП за ЕЕ на МЖС"</v>
          </cell>
          <cell r="AB575">
            <v>51.25</v>
          </cell>
        </row>
        <row r="576">
          <cell r="A576">
            <v>176873249</v>
          </cell>
          <cell r="B576" t="str">
            <v>Сдружение на собствениците "гр. Сандански-ул. "Солидарност" N 3"</v>
          </cell>
          <cell r="C576" t="str">
            <v>МЖС-САНДАНСКИ, "СОЛИДАРНОСТ" 3</v>
          </cell>
          <cell r="D576" t="str">
            <v>обл.БЛАГОЕВГРАД</v>
          </cell>
          <cell r="E576" t="str">
            <v>общ.САНДАНСКИ</v>
          </cell>
          <cell r="F576" t="str">
            <v>гр.САНДАНСКИ</v>
          </cell>
          <cell r="G576" t="str">
            <v>"ТЕХНОСТРОЙ - ИНВЕСТКОНСУЛТ" ЕООД</v>
          </cell>
          <cell r="H576" t="str">
            <v>214ЕХЕ033</v>
          </cell>
          <cell r="I576">
            <v>42633</v>
          </cell>
          <cell r="J576" t="str">
            <v>1983</v>
          </cell>
          <cell r="K576">
            <v>3582.59</v>
          </cell>
          <cell r="L576">
            <v>3256.9</v>
          </cell>
          <cell r="M576">
            <v>121.1</v>
          </cell>
          <cell r="N576">
            <v>72.900000000000006</v>
          </cell>
          <cell r="O576">
            <v>139813</v>
          </cell>
          <cell r="P576">
            <v>394289</v>
          </cell>
          <cell r="Q576">
            <v>237400</v>
          </cell>
          <cell r="R576">
            <v>0</v>
          </cell>
          <cell r="S576" t="str">
            <v>E</v>
          </cell>
          <cell r="T576" t="str">
            <v>С</v>
          </cell>
          <cell r="U576" t="str">
            <v>Изолация на външна стена , Изолация на под, Изолация на покрив, Мерки по осветление, Подмяна на дограма</v>
          </cell>
          <cell r="V576">
            <v>154930</v>
          </cell>
          <cell r="W576">
            <v>76.92</v>
          </cell>
          <cell r="X576">
            <v>21230</v>
          </cell>
          <cell r="Y576">
            <v>233685</v>
          </cell>
          <cell r="Z576">
            <v>11.007300000000001</v>
          </cell>
          <cell r="AA576" t="str">
            <v>„НП за ЕЕ на МЖС"</v>
          </cell>
          <cell r="AB576">
            <v>39.29</v>
          </cell>
        </row>
        <row r="577">
          <cell r="A577">
            <v>176913292</v>
          </cell>
          <cell r="B577" t="str">
            <v>Сдружение на собствениците "гр. Сандански, ул. "Асен Златаров", кв. "Крайречен", бл. 1,2, 3,4</v>
          </cell>
          <cell r="C577" t="str">
            <v>МЖС</v>
          </cell>
          <cell r="D577" t="str">
            <v>обл.БЛАГОЕВГРАД</v>
          </cell>
          <cell r="E577" t="str">
            <v>общ.САНДАНСКИ</v>
          </cell>
          <cell r="F577" t="str">
            <v>гр.САНДАНСКИ</v>
          </cell>
          <cell r="G577" t="str">
            <v>"ТЕХНОСТРОЙ - ИНВЕСТКОНСУЛТ" ЕООД</v>
          </cell>
          <cell r="H577" t="str">
            <v>214ЕХЕ034</v>
          </cell>
          <cell r="I577">
            <v>42633</v>
          </cell>
          <cell r="J577" t="str">
            <v>1985</v>
          </cell>
          <cell r="K577">
            <v>4504</v>
          </cell>
          <cell r="L577">
            <v>3722</v>
          </cell>
          <cell r="M577">
            <v>115.9</v>
          </cell>
          <cell r="N577">
            <v>53</v>
          </cell>
          <cell r="O577">
            <v>296108</v>
          </cell>
          <cell r="P577">
            <v>431304</v>
          </cell>
          <cell r="Q577">
            <v>197000</v>
          </cell>
          <cell r="R577">
            <v>0</v>
          </cell>
          <cell r="S577" t="str">
            <v>E</v>
          </cell>
          <cell r="T577" t="str">
            <v>B</v>
          </cell>
          <cell r="U577" t="str">
            <v>Изолация на външна стена , Изолация на под, Изолация на покрив, Мерки по осветление, Подмяна на дограма</v>
          </cell>
          <cell r="V577">
            <v>234175</v>
          </cell>
          <cell r="W577">
            <v>146.43</v>
          </cell>
          <cell r="X577">
            <v>38065</v>
          </cell>
          <cell r="Y577">
            <v>306046</v>
          </cell>
          <cell r="Z577">
            <v>8.0399999999999991</v>
          </cell>
          <cell r="AA577" t="str">
            <v>„НП за ЕЕ на МЖС"</v>
          </cell>
          <cell r="AB577">
            <v>54.29</v>
          </cell>
        </row>
        <row r="578">
          <cell r="A578">
            <v>176868317</v>
          </cell>
          <cell r="B578" t="str">
            <v>Сдружение на собствениците "гр. Сандански, ж.к. "Спартак", бл. 21, 22 и 23"</v>
          </cell>
          <cell r="C578" t="str">
            <v>МЖС-САНДАНСКИ, "СПАРТАК", БЛ. 21, 22, 23</v>
          </cell>
          <cell r="D578" t="str">
            <v>обл.БЛАГОЕВГРАД</v>
          </cell>
          <cell r="E578" t="str">
            <v>общ.САНДАНСКИ</v>
          </cell>
          <cell r="F578" t="str">
            <v>гр.САНДАНСКИ</v>
          </cell>
          <cell r="G578" t="str">
            <v>"ТЕХНОСТРОЙ - ИНВЕСТКОНСУЛТ" ЕООД</v>
          </cell>
          <cell r="H578" t="str">
            <v>214ЕХЕ035</v>
          </cell>
          <cell r="I578">
            <v>42633</v>
          </cell>
          <cell r="J578" t="str">
            <v>1982</v>
          </cell>
          <cell r="K578">
            <v>4508.0600000000004</v>
          </cell>
          <cell r="L578">
            <v>4358</v>
          </cell>
          <cell r="M578">
            <v>102.1</v>
          </cell>
          <cell r="N578">
            <v>66.099999999999994</v>
          </cell>
          <cell r="O578">
            <v>189950</v>
          </cell>
          <cell r="P578">
            <v>445136</v>
          </cell>
          <cell r="Q578">
            <v>287917</v>
          </cell>
          <cell r="R578">
            <v>0</v>
          </cell>
          <cell r="S578" t="str">
            <v>F</v>
          </cell>
          <cell r="T578" t="str">
            <v>С</v>
          </cell>
          <cell r="U578" t="str">
            <v>Изолация на външна стена , Изолация на под, Изолация на покрив, Мерки по осветление, Подмяна на дограма</v>
          </cell>
          <cell r="V578">
            <v>157304</v>
          </cell>
          <cell r="W578">
            <v>112.99</v>
          </cell>
          <cell r="X578">
            <v>28400</v>
          </cell>
          <cell r="Y578">
            <v>387355</v>
          </cell>
          <cell r="Z578">
            <v>13.639200000000001</v>
          </cell>
          <cell r="AA578" t="str">
            <v>„НП за ЕЕ на МЖС"</v>
          </cell>
          <cell r="AB578">
            <v>35.33</v>
          </cell>
        </row>
        <row r="579">
          <cell r="A579">
            <v>176837503</v>
          </cell>
          <cell r="B579" t="str">
            <v>СДРУЖЕНИЕ НА СОБСТВЕНИЦИТЕ ГР.ПАЗАРДЖИК,УЛ.ГЕОРГИ БЕНКОВСКИ # 123 И 125</v>
          </cell>
          <cell r="C579" t="str">
            <v>МЖС-ПАЗАРДЖИК, "Г. БЕНКОВСКИ" 123 И 125</v>
          </cell>
          <cell r="D579" t="str">
            <v>обл.ПАЗАРДЖИК</v>
          </cell>
          <cell r="E579" t="str">
            <v>общ.ПАЗАРДЖИК</v>
          </cell>
          <cell r="F579" t="str">
            <v>гр.ПАЗАРДЖИК</v>
          </cell>
          <cell r="G579" t="str">
            <v>"Е-ПРОЕКТ" ЕООД</v>
          </cell>
          <cell r="H579" t="str">
            <v>216ТФП004</v>
          </cell>
          <cell r="I579">
            <v>42240</v>
          </cell>
          <cell r="J579" t="str">
            <v>1982</v>
          </cell>
          <cell r="K579">
            <v>7729.8</v>
          </cell>
          <cell r="L579">
            <v>5805.2</v>
          </cell>
          <cell r="M579">
            <v>145.30000000000001</v>
          </cell>
          <cell r="N579">
            <v>72.2</v>
          </cell>
          <cell r="O579">
            <v>383990</v>
          </cell>
          <cell r="P579">
            <v>843266</v>
          </cell>
          <cell r="Q579">
            <v>419005</v>
          </cell>
          <cell r="R579">
            <v>0</v>
          </cell>
          <cell r="S579" t="str">
            <v>E</v>
          </cell>
          <cell r="T579" t="str">
            <v>С</v>
          </cell>
          <cell r="U579" t="str">
            <v>Изолация на външна стена , Изолация на под, Изолация на покрив, Подмяна на дограма</v>
          </cell>
          <cell r="V579">
            <v>424261</v>
          </cell>
          <cell r="W579">
            <v>232.3</v>
          </cell>
          <cell r="X579">
            <v>68800</v>
          </cell>
          <cell r="Y579">
            <v>532039.15</v>
          </cell>
          <cell r="Z579">
            <v>7.7331000000000003</v>
          </cell>
          <cell r="AA579" t="str">
            <v>„НП за ЕЕ на МЖС"</v>
          </cell>
          <cell r="AB579">
            <v>50.31</v>
          </cell>
        </row>
        <row r="580">
          <cell r="A580">
            <v>176823610</v>
          </cell>
          <cell r="B580" t="str">
            <v>СДРУЖЕНИЕ НА СОБСТВЕНИЦИТЕ НА БЛ. 49 ВХ. А И ВХ. Б-ГР. СМОЛЯН, УЛ. "ПОЛК. ДИЧО ПЕТРОВ" #12</v>
          </cell>
          <cell r="C580" t="str">
            <v>МЖС-СМОЛЯН, "НОВ ЦЕНТЪР" БЛ. 49</v>
          </cell>
          <cell r="D580" t="str">
            <v>обл.СМОЛЯН</v>
          </cell>
          <cell r="E580" t="str">
            <v>общ.СМОЛЯН</v>
          </cell>
          <cell r="F580" t="str">
            <v>гр.СМОЛЯН</v>
          </cell>
          <cell r="G580" t="str">
            <v>"ДАРИС" ООД</v>
          </cell>
          <cell r="H580" t="str">
            <v>219ДРС002</v>
          </cell>
          <cell r="I580">
            <v>42278</v>
          </cell>
          <cell r="J580" t="str">
            <v>1991</v>
          </cell>
          <cell r="K580">
            <v>3137.74</v>
          </cell>
          <cell r="L580">
            <v>2667</v>
          </cell>
          <cell r="M580">
            <v>257.2</v>
          </cell>
          <cell r="N580">
            <v>102.4</v>
          </cell>
          <cell r="O580">
            <v>485790</v>
          </cell>
          <cell r="P580">
            <v>686151</v>
          </cell>
          <cell r="Q580">
            <v>273440</v>
          </cell>
          <cell r="R580">
            <v>0</v>
          </cell>
          <cell r="S580" t="str">
            <v>F</v>
          </cell>
          <cell r="T580" t="str">
            <v>С</v>
          </cell>
          <cell r="U580" t="str">
            <v>Изолация на външна стена , Изолация на под, Изолация на покрив, Мерки по осветление, Подмяна на дограма</v>
          </cell>
          <cell r="V580">
            <v>414368</v>
          </cell>
          <cell r="W580">
            <v>37.909999999999997</v>
          </cell>
          <cell r="X580">
            <v>49951</v>
          </cell>
          <cell r="Y580">
            <v>519390</v>
          </cell>
          <cell r="Z580">
            <v>10.3979</v>
          </cell>
          <cell r="AA580" t="str">
            <v>„НП за ЕЕ на МЖС"</v>
          </cell>
          <cell r="AB580">
            <v>60.39</v>
          </cell>
        </row>
        <row r="581">
          <cell r="A581">
            <v>176827014</v>
          </cell>
          <cell r="B581" t="str">
            <v>СДРУЖЕНИЕ НА СОБСТВЕНИЦИТЕ "БЛОК Б-4, ГР. СМОЛЯН, УЛ. "АТАНАС БЕРОВ"#5"</v>
          </cell>
          <cell r="C581" t="str">
            <v>МЖС БЛ.Б-4</v>
          </cell>
          <cell r="D581" t="str">
            <v>обл.СМОЛЯН</v>
          </cell>
          <cell r="E581" t="str">
            <v>общ.СМОЛЯН</v>
          </cell>
          <cell r="F581" t="str">
            <v>гр.СМОЛЯН</v>
          </cell>
          <cell r="G581" t="str">
            <v>"ДАРИС" ООД</v>
          </cell>
          <cell r="H581" t="str">
            <v>219ДРС003</v>
          </cell>
          <cell r="I581">
            <v>42278</v>
          </cell>
          <cell r="J581" t="str">
            <v>1984</v>
          </cell>
          <cell r="K581">
            <v>6665.8</v>
          </cell>
          <cell r="L581">
            <v>4446</v>
          </cell>
          <cell r="M581">
            <v>212.71119999999999</v>
          </cell>
          <cell r="N581">
            <v>112</v>
          </cell>
          <cell r="O581">
            <v>631883</v>
          </cell>
          <cell r="P581">
            <v>945927</v>
          </cell>
          <cell r="Q581">
            <v>498000</v>
          </cell>
          <cell r="R581">
            <v>0</v>
          </cell>
          <cell r="S581" t="str">
            <v>F</v>
          </cell>
          <cell r="T581" t="str">
            <v>С</v>
          </cell>
          <cell r="U581" t="str">
            <v>Изолация на външна стена , Изолация на под, Изолация на покрив, Мерки по осветление, Подмяна на дограма</v>
          </cell>
          <cell r="V581">
            <v>448543</v>
          </cell>
          <cell r="W581">
            <v>71.66</v>
          </cell>
          <cell r="X581">
            <v>54014</v>
          </cell>
          <cell r="Y581">
            <v>941647</v>
          </cell>
          <cell r="Z581">
            <v>17.433299999999999</v>
          </cell>
          <cell r="AA581" t="str">
            <v>„НП за ЕЕ на МЖС"</v>
          </cell>
          <cell r="AB581">
            <v>47.41</v>
          </cell>
        </row>
        <row r="582">
          <cell r="A582">
            <v>176821214</v>
          </cell>
          <cell r="B582" t="str">
            <v>СДРУЖЕНИЕ НА СОБСТВЕНИЦИТЕ "НЕВЯСТА 18 ГР. СМОЛЯН УЛ. "ЕЛИЦА" #7"</v>
          </cell>
          <cell r="C582" t="str">
            <v>МЖС</v>
          </cell>
          <cell r="D582" t="str">
            <v>обл.СМОЛЯН</v>
          </cell>
          <cell r="E582" t="str">
            <v>общ.СМОЛЯН</v>
          </cell>
          <cell r="F582" t="str">
            <v>гр.СМОЛЯН</v>
          </cell>
          <cell r="G582" t="str">
            <v>"ДАРИС" ООД</v>
          </cell>
          <cell r="H582" t="str">
            <v>219ДРС004</v>
          </cell>
          <cell r="I582">
            <v>42278</v>
          </cell>
          <cell r="J582" t="str">
            <v>1989</v>
          </cell>
          <cell r="K582">
            <v>3652</v>
          </cell>
          <cell r="L582">
            <v>2389</v>
          </cell>
          <cell r="M582">
            <v>213.2</v>
          </cell>
          <cell r="N582">
            <v>113.5</v>
          </cell>
          <cell r="O582">
            <v>353783</v>
          </cell>
          <cell r="P582">
            <v>509345</v>
          </cell>
          <cell r="Q582">
            <v>271330</v>
          </cell>
          <cell r="R582">
            <v>0</v>
          </cell>
          <cell r="S582" t="str">
            <v>E</v>
          </cell>
          <cell r="T582" t="str">
            <v>С</v>
          </cell>
          <cell r="U582" t="str">
            <v>Изолация на външна стена , Изолация на под, Изолация на покрив, Мерки по осветление, Подмяна на дограма</v>
          </cell>
          <cell r="V582">
            <v>238278</v>
          </cell>
          <cell r="W582">
            <v>21.9</v>
          </cell>
          <cell r="X582">
            <v>29000.7</v>
          </cell>
          <cell r="Y582">
            <v>581011</v>
          </cell>
          <cell r="Z582">
            <v>20.034300000000002</v>
          </cell>
          <cell r="AA582" t="str">
            <v>„НП за ЕЕ на МЖС"</v>
          </cell>
          <cell r="AB582">
            <v>46.78</v>
          </cell>
        </row>
        <row r="583">
          <cell r="A583">
            <v>176831801</v>
          </cell>
          <cell r="B583" t="str">
            <v>СДРУЖЕНИЕ НА СОБСТВЕНИЦИТЕ"БЪДЕЩЕ-гр.СТЕЛЧА,бул. БЪЛГАРИЯ 110",вх. А,Б,В</v>
          </cell>
          <cell r="C583" t="str">
            <v>МЖС</v>
          </cell>
          <cell r="D583" t="str">
            <v>обл.ПАЗАРДЖИК</v>
          </cell>
          <cell r="E583" t="str">
            <v>общ.СТРЕЛЧА</v>
          </cell>
          <cell r="F583" t="str">
            <v>гр.СТРЕЛЧА</v>
          </cell>
          <cell r="G583" t="str">
            <v>"ЕНЕРГОЕФЕКТ-КОНТРОЛ" ЕООД</v>
          </cell>
          <cell r="H583" t="str">
            <v>223ЕЕК024</v>
          </cell>
          <cell r="I583">
            <v>42185</v>
          </cell>
          <cell r="J583" t="str">
            <v>1982</v>
          </cell>
          <cell r="K583">
            <v>3348</v>
          </cell>
          <cell r="L583">
            <v>2572</v>
          </cell>
          <cell r="M583">
            <v>176.2</v>
          </cell>
          <cell r="N583">
            <v>73.5</v>
          </cell>
          <cell r="O583">
            <v>299334</v>
          </cell>
          <cell r="P583">
            <v>453244</v>
          </cell>
          <cell r="Q583">
            <v>189000</v>
          </cell>
          <cell r="R583">
            <v>0</v>
          </cell>
          <cell r="S583" t="str">
            <v>E</v>
          </cell>
          <cell r="T583" t="str">
            <v>B</v>
          </cell>
          <cell r="U583" t="str">
            <v>Изолация на външна стена , Изолация на под, Изолация на покрив, Мерки по осветление, Подмяна на дограма</v>
          </cell>
          <cell r="V583">
            <v>264184</v>
          </cell>
          <cell r="W583">
            <v>84.72</v>
          </cell>
          <cell r="X583">
            <v>36760</v>
          </cell>
          <cell r="Y583">
            <v>297378</v>
          </cell>
          <cell r="Z583">
            <v>8.0897000000000006</v>
          </cell>
          <cell r="AA583" t="str">
            <v>„НП за ЕЕ на МЖС"</v>
          </cell>
          <cell r="AB583">
            <v>58.28</v>
          </cell>
        </row>
        <row r="584">
          <cell r="A584">
            <v>176825159</v>
          </cell>
          <cell r="B584" t="str">
            <v>СДРУЖЕНИЕ НА СОБСТВЕНИЦИТЕ "ГР.МИЗИЯ, УЛ.ГЕОРГИ ДИМИТРОВ #52, КВ.33, БЛ.2"</v>
          </cell>
          <cell r="C584" t="str">
            <v>ЖИЛ. СГРАДА - МИЗИЯ</v>
          </cell>
          <cell r="D584" t="str">
            <v>обл.ВРАЦА</v>
          </cell>
          <cell r="E584" t="str">
            <v>общ.МИЗИЯ</v>
          </cell>
          <cell r="F584" t="str">
            <v>гр.МИЗИЯ</v>
          </cell>
          <cell r="G584" t="str">
            <v>"ВМЛ-КОНСУЛТ" ЕООД</v>
          </cell>
          <cell r="H584" t="str">
            <v>225ВМЛ144</v>
          </cell>
          <cell r="I584">
            <v>42143</v>
          </cell>
          <cell r="J584" t="str">
            <v>1977</v>
          </cell>
          <cell r="K584">
            <v>3399</v>
          </cell>
          <cell r="L584">
            <v>2631.3</v>
          </cell>
          <cell r="M584">
            <v>171.3</v>
          </cell>
          <cell r="N584">
            <v>70</v>
          </cell>
          <cell r="O584">
            <v>201338</v>
          </cell>
          <cell r="P584">
            <v>450799</v>
          </cell>
          <cell r="Q584">
            <v>184400</v>
          </cell>
          <cell r="R584">
            <v>0</v>
          </cell>
          <cell r="S584" t="str">
            <v>E</v>
          </cell>
          <cell r="T584" t="str">
            <v>С</v>
          </cell>
          <cell r="U584" t="str">
            <v>Изолация на външна стена , Изолация на покрив, Мерки по осветление, Подмяна на дограма</v>
          </cell>
          <cell r="V584">
            <v>276371</v>
          </cell>
          <cell r="W584">
            <v>110.4</v>
          </cell>
          <cell r="X584">
            <v>40450</v>
          </cell>
          <cell r="Y584">
            <v>319721</v>
          </cell>
          <cell r="Z584">
            <v>7.9040999999999997</v>
          </cell>
          <cell r="AA584" t="str">
            <v>„НП за ЕЕ на МЖС"</v>
          </cell>
          <cell r="AB584">
            <v>61.3</v>
          </cell>
        </row>
        <row r="585">
          <cell r="A585">
            <v>176824922</v>
          </cell>
          <cell r="B585" t="str">
            <v>СДРУЖЕНИЕ НА СОБСТВЕНИЦИТЕ"ГР.ВРАЦА, Ж.К.ДЪБНИКА, БЛ.124"</v>
          </cell>
          <cell r="C585" t="str">
            <v>ЖИЛ. СГРАДА - ВРАЦА</v>
          </cell>
          <cell r="D585" t="str">
            <v>обл.ВРАЦА</v>
          </cell>
          <cell r="E585" t="str">
            <v>общ.ВРАЦА</v>
          </cell>
          <cell r="F585" t="str">
            <v>гр.ВРАЦА</v>
          </cell>
          <cell r="G585" t="str">
            <v>"ВМЛ-КОНСУЛТ" ЕООД</v>
          </cell>
          <cell r="H585" t="str">
            <v>225ВМЛ151</v>
          </cell>
          <cell r="I585">
            <v>42177</v>
          </cell>
          <cell r="J585" t="str">
            <v>1987</v>
          </cell>
          <cell r="K585">
            <v>4206</v>
          </cell>
          <cell r="L585">
            <v>3460</v>
          </cell>
          <cell r="M585">
            <v>224</v>
          </cell>
          <cell r="N585">
            <v>89.2</v>
          </cell>
          <cell r="O585">
            <v>304124</v>
          </cell>
          <cell r="P585">
            <v>775559</v>
          </cell>
          <cell r="Q585">
            <v>308510</v>
          </cell>
          <cell r="R585">
            <v>0</v>
          </cell>
          <cell r="S585" t="str">
            <v>E</v>
          </cell>
          <cell r="T585" t="str">
            <v>С</v>
          </cell>
          <cell r="U585" t="str">
            <v>Изолация на външна стена , Изолация на покрив, Мерки по осветление, Подмяна на дограма</v>
          </cell>
          <cell r="V585">
            <v>467050</v>
          </cell>
          <cell r="W585">
            <v>70</v>
          </cell>
          <cell r="X585">
            <v>71880</v>
          </cell>
          <cell r="Y585">
            <v>367837</v>
          </cell>
          <cell r="Z585">
            <v>5.1173000000000002</v>
          </cell>
          <cell r="AA585" t="str">
            <v>„НП за ЕЕ на МЖС"</v>
          </cell>
          <cell r="AB585">
            <v>60.22</v>
          </cell>
        </row>
        <row r="586">
          <cell r="A586">
            <v>176821926</v>
          </cell>
          <cell r="B586" t="str">
            <v>СС "ГР.ВРАЦА, БУЛ.ВТОРИ ЮНИ #70"</v>
          </cell>
          <cell r="C586" t="str">
            <v>ЖИЛ. СГРАДА - ВРАЦА</v>
          </cell>
          <cell r="D586" t="str">
            <v>обл.ВРАЦА</v>
          </cell>
          <cell r="E586" t="str">
            <v>общ.ВРАЦА</v>
          </cell>
          <cell r="F586" t="str">
            <v>гр.ВРАЦА</v>
          </cell>
          <cell r="G586" t="str">
            <v>"ВМЛ-КОНСУЛТ" ЕООД</v>
          </cell>
          <cell r="H586" t="str">
            <v>225ВМЛ152</v>
          </cell>
          <cell r="I586">
            <v>42179</v>
          </cell>
          <cell r="J586" t="str">
            <v>1977</v>
          </cell>
          <cell r="K586">
            <v>3876.57</v>
          </cell>
          <cell r="L586">
            <v>3320.4</v>
          </cell>
          <cell r="M586">
            <v>232</v>
          </cell>
          <cell r="N586">
            <v>119</v>
          </cell>
          <cell r="O586">
            <v>277157</v>
          </cell>
          <cell r="P586">
            <v>770627</v>
          </cell>
          <cell r="Q586">
            <v>395140</v>
          </cell>
          <cell r="R586">
            <v>187213</v>
          </cell>
          <cell r="S586" t="str">
            <v>E</v>
          </cell>
          <cell r="T586" t="str">
            <v>С</v>
          </cell>
          <cell r="U586" t="str">
            <v>Изолация на външна стена , Изолация на покрив, Мерки по осветление, Мерки по сградни инсталации(тръбна мрежа), Подмяна на дограма</v>
          </cell>
          <cell r="V586">
            <v>375481</v>
          </cell>
          <cell r="W586">
            <v>100.88</v>
          </cell>
          <cell r="X586">
            <v>75160</v>
          </cell>
          <cell r="Y586">
            <v>321368</v>
          </cell>
          <cell r="Z586">
            <v>4.2756999999999996</v>
          </cell>
          <cell r="AA586" t="str">
            <v>„НП за ЕЕ на МЖС"</v>
          </cell>
          <cell r="AB586">
            <v>48.72</v>
          </cell>
        </row>
        <row r="587">
          <cell r="A587">
            <v>176825974</v>
          </cell>
          <cell r="B587" t="str">
            <v>СДРУЖЕНИЕ НА СОБСТВЕНИЦИТЕ, ГР. ВРАЦА,  "УЛ.БРАТЯ МИЛАДИНОВИ, БЛ.10"</v>
          </cell>
          <cell r="C587" t="str">
            <v>ЖИЛ. СГРАДА - ВРАЦА</v>
          </cell>
          <cell r="D587" t="str">
            <v>обл.ВРАЦА</v>
          </cell>
          <cell r="E587" t="str">
            <v>общ.ВРАЦА</v>
          </cell>
          <cell r="F587" t="str">
            <v>гр.ВРАЦА</v>
          </cell>
          <cell r="G587" t="str">
            <v>"ВМЛ-КОНСУЛТ" ЕООД</v>
          </cell>
          <cell r="H587" t="str">
            <v>225ВМЛ155</v>
          </cell>
          <cell r="I587">
            <v>42212</v>
          </cell>
          <cell r="J587" t="str">
            <v>1971</v>
          </cell>
          <cell r="K587">
            <v>3737.45</v>
          </cell>
          <cell r="L587">
            <v>3221.5</v>
          </cell>
          <cell r="M587">
            <v>196</v>
          </cell>
          <cell r="N587">
            <v>106.8</v>
          </cell>
          <cell r="O587">
            <v>343738</v>
          </cell>
          <cell r="P587">
            <v>770627</v>
          </cell>
          <cell r="Q587">
            <v>344020</v>
          </cell>
          <cell r="R587">
            <v>235081</v>
          </cell>
          <cell r="S587" t="str">
            <v>E</v>
          </cell>
          <cell r="T587" t="str">
            <v>С</v>
          </cell>
          <cell r="U587" t="str">
            <v>Изолация на външна стена , Изолация на покрив, Мерки по осветление, Мерки по сградни инсталации(тръбна мрежа), Подмяна на дограма</v>
          </cell>
          <cell r="V587">
            <v>287771</v>
          </cell>
          <cell r="W587">
            <v>88.57</v>
          </cell>
          <cell r="X587">
            <v>57640</v>
          </cell>
          <cell r="Y587">
            <v>298056</v>
          </cell>
          <cell r="Z587">
            <v>5.1708999999999996</v>
          </cell>
          <cell r="AA587" t="str">
            <v>„НП за ЕЕ на МЖС"</v>
          </cell>
          <cell r="AB587">
            <v>37.340000000000003</v>
          </cell>
        </row>
        <row r="588">
          <cell r="A588">
            <v>176833782</v>
          </cell>
          <cell r="B588" t="str">
            <v>СДРУЖЕНИЕ НА СОБСТВЕНИЦИТЕ "ГР. СМЯДОВО УЛ. "БЕЛАСИЦА" #5, ВХ.1, ВХ.2, ВХ.3"</v>
          </cell>
          <cell r="C588" t="str">
            <v>ЖИЛ. СГРАДА-СМЯДОВО</v>
          </cell>
          <cell r="D588" t="str">
            <v>обл.ШУМЕН</v>
          </cell>
          <cell r="E588" t="str">
            <v>общ.СМЯДОВО</v>
          </cell>
          <cell r="F588" t="str">
            <v>гр.СМЯДОВО</v>
          </cell>
          <cell r="G588" t="str">
            <v>"ВМЛ-КОНСУЛТ" ЕООД</v>
          </cell>
          <cell r="H588" t="str">
            <v>225ВМЛ156</v>
          </cell>
          <cell r="I588">
            <v>42216</v>
          </cell>
          <cell r="J588" t="str">
            <v>1979</v>
          </cell>
          <cell r="K588">
            <v>5171.75</v>
          </cell>
          <cell r="L588">
            <v>4178.54</v>
          </cell>
          <cell r="M588">
            <v>284</v>
          </cell>
          <cell r="N588">
            <v>106.8</v>
          </cell>
          <cell r="O588">
            <v>527736</v>
          </cell>
          <cell r="P588">
            <v>1187126</v>
          </cell>
          <cell r="Q588">
            <v>344000</v>
          </cell>
          <cell r="R588">
            <v>0</v>
          </cell>
          <cell r="S588" t="str">
            <v>F</v>
          </cell>
          <cell r="T588" t="str">
            <v>С</v>
          </cell>
          <cell r="U588" t="str">
            <v>Изолация на външна стена , Изолация на под, Изолация на покрив, Мерки по осветление, Подмяна на дограма</v>
          </cell>
          <cell r="V588">
            <v>678199</v>
          </cell>
          <cell r="W588">
            <v>40.168999999999997</v>
          </cell>
          <cell r="X588">
            <v>69910</v>
          </cell>
          <cell r="Y588">
            <v>400292</v>
          </cell>
          <cell r="Z588">
            <v>5.7257999999999996</v>
          </cell>
          <cell r="AA588" t="str">
            <v>„НП за ЕЕ на МЖС"</v>
          </cell>
          <cell r="AB588">
            <v>57.12</v>
          </cell>
        </row>
        <row r="589">
          <cell r="A589">
            <v>176835630</v>
          </cell>
          <cell r="B589" t="str">
            <v>СДРУЖЕНИЕ НА СОБСТВЕНИЦИТЕ "СТАРА ПЛАНИНА"</v>
          </cell>
          <cell r="C589" t="str">
            <v>МЖС-ПОЛСКИ ТРЪМБЕШ, "СТАРА ПЛАНИНА"</v>
          </cell>
          <cell r="D589" t="str">
            <v>обл.ВЕЛИКО ТЪРНОВО</v>
          </cell>
          <cell r="E589" t="str">
            <v>общ.ПОЛСКИ ТРЪМБЕШ</v>
          </cell>
          <cell r="F589" t="str">
            <v>гр.ПОЛСКИ ТРЪМБЕШ</v>
          </cell>
          <cell r="G589" t="str">
            <v>"ВМЛ-КОНСУЛТ" ЕООД</v>
          </cell>
          <cell r="H589" t="str">
            <v>225ВМЛ157</v>
          </cell>
          <cell r="I589">
            <v>42235</v>
          </cell>
          <cell r="J589" t="str">
            <v>1993</v>
          </cell>
          <cell r="K589">
            <v>4602.95</v>
          </cell>
          <cell r="L589">
            <v>3924.2</v>
          </cell>
          <cell r="M589">
            <v>216</v>
          </cell>
          <cell r="N589">
            <v>107.42</v>
          </cell>
          <cell r="O589">
            <v>847574</v>
          </cell>
          <cell r="P589">
            <v>847574</v>
          </cell>
          <cell r="Q589">
            <v>421546</v>
          </cell>
          <cell r="R589">
            <v>0</v>
          </cell>
          <cell r="S589" t="str">
            <v>E</v>
          </cell>
          <cell r="T589" t="str">
            <v>С</v>
          </cell>
          <cell r="U589" t="str">
            <v>Изолация на външна стена , Изолация на под, Изолация на покрив, Мерки по осветление, Подмяна на дограма</v>
          </cell>
          <cell r="V589">
            <v>426029</v>
          </cell>
          <cell r="W589">
            <v>52.352800000000002</v>
          </cell>
          <cell r="X589">
            <v>42820</v>
          </cell>
          <cell r="Y589">
            <v>322816</v>
          </cell>
          <cell r="Z589">
            <v>7.5388999999999999</v>
          </cell>
          <cell r="AA589" t="str">
            <v>„НП за ЕЕ на МЖС"</v>
          </cell>
          <cell r="AB589">
            <v>50.26</v>
          </cell>
        </row>
        <row r="590">
          <cell r="A590">
            <v>176833775</v>
          </cell>
          <cell r="B590" t="str">
            <v>СДРУЖЕНИЕ НА СОБСТВЕНИЦИТЕ "ГАБРОВО, УЛ. ЙОСИФ СОКОЛСКИ #37,ВХ.В И ВХ. Г</v>
          </cell>
          <cell r="C590" t="str">
            <v>МЖС</v>
          </cell>
          <cell r="D590" t="str">
            <v>обл.ГАБРОВО</v>
          </cell>
          <cell r="E590" t="str">
            <v>общ.ГАБРОВО</v>
          </cell>
          <cell r="F590" t="str">
            <v>гр.ГАБРОВО</v>
          </cell>
          <cell r="G590" t="str">
            <v>"ВМЛ-КОНСУЛТ" ЕООД</v>
          </cell>
          <cell r="H590" t="str">
            <v>225ВМЛ158</v>
          </cell>
          <cell r="I590">
            <v>42313</v>
          </cell>
          <cell r="J590" t="str">
            <v>1979</v>
          </cell>
          <cell r="K590">
            <v>4412</v>
          </cell>
          <cell r="L590">
            <v>3703.6</v>
          </cell>
          <cell r="M590">
            <v>134.4</v>
          </cell>
          <cell r="N590">
            <v>80.599999999999994</v>
          </cell>
          <cell r="O590">
            <v>497652</v>
          </cell>
          <cell r="P590">
            <v>497651</v>
          </cell>
          <cell r="Q590">
            <v>298360</v>
          </cell>
          <cell r="R590">
            <v>0</v>
          </cell>
          <cell r="S590" t="str">
            <v>E</v>
          </cell>
          <cell r="T590" t="str">
            <v>С</v>
          </cell>
          <cell r="U590" t="str">
            <v>Изолация на външна стена , Изолация на покрив, Мерки по осветление, Подмяна на дограма</v>
          </cell>
          <cell r="V590">
            <v>199290</v>
          </cell>
          <cell r="W590">
            <v>87.05</v>
          </cell>
          <cell r="X590">
            <v>40040</v>
          </cell>
          <cell r="Y590">
            <v>262932</v>
          </cell>
          <cell r="Z590">
            <v>6.5667</v>
          </cell>
          <cell r="AA590" t="str">
            <v>„НП за ЕЕ на МЖС"</v>
          </cell>
          <cell r="AB590">
            <v>40.04</v>
          </cell>
        </row>
        <row r="591">
          <cell r="A591">
            <v>176839760</v>
          </cell>
          <cell r="B591" t="str">
            <v>СДРУЖЕНИЕ НА СОБСТВЕНИЦИТЕ "ЩАСТЛИВЕЦА, ГР.ГАБРОВО, УЛ. МЛАДОСТ ##2,4,6 и 9"</v>
          </cell>
          <cell r="C591" t="str">
            <v>МЖС</v>
          </cell>
          <cell r="D591" t="str">
            <v>обл.ГАБРОВО</v>
          </cell>
          <cell r="E591" t="str">
            <v>общ.ГАБРОВО</v>
          </cell>
          <cell r="F591" t="str">
            <v>гр.ГАБРОВО</v>
          </cell>
          <cell r="G591" t="str">
            <v>"ВМЛ-КОНСУЛТ" ЕООД</v>
          </cell>
          <cell r="H591" t="str">
            <v>225ВМЛ159</v>
          </cell>
          <cell r="I591">
            <v>42314</v>
          </cell>
          <cell r="J591" t="str">
            <v>1975</v>
          </cell>
          <cell r="K591">
            <v>5718</v>
          </cell>
          <cell r="L591">
            <v>4792</v>
          </cell>
          <cell r="M591">
            <v>174.2</v>
          </cell>
          <cell r="N591">
            <v>89.5</v>
          </cell>
          <cell r="O591">
            <v>834547</v>
          </cell>
          <cell r="P591">
            <v>834546</v>
          </cell>
          <cell r="Q591">
            <v>428900</v>
          </cell>
          <cell r="R591">
            <v>704190</v>
          </cell>
          <cell r="S591" t="str">
            <v>E</v>
          </cell>
          <cell r="T591" t="str">
            <v>С</v>
          </cell>
          <cell r="U591" t="str">
            <v>Изолация на външна стена , Изолация на покрив, Мерки по осветление, Мерки по сградни инсталации(тръбна мрежа), Подмяна на дограма</v>
          </cell>
          <cell r="V591">
            <v>405560</v>
          </cell>
          <cell r="W591">
            <v>118.44</v>
          </cell>
          <cell r="X591">
            <v>81220</v>
          </cell>
          <cell r="Y591">
            <v>468546</v>
          </cell>
          <cell r="Z591">
            <v>5.7687999999999997</v>
          </cell>
          <cell r="AA591" t="str">
            <v>„НП за ЕЕ на МЖС"</v>
          </cell>
          <cell r="AB591">
            <v>48.59</v>
          </cell>
        </row>
        <row r="592">
          <cell r="A592">
            <v>176815817</v>
          </cell>
          <cell r="B592" t="str">
            <v>СДРУЖЕНИЕ НА СОБСТВЕНИЦИТЕ ""ОРФЕЙ 20" гр.Хасково, ж.к."Орфей", блок 20"</v>
          </cell>
          <cell r="C592" t="str">
            <v>МЖС-ХАСКОВО, "ОРФЕЙ", БЛ. 20</v>
          </cell>
          <cell r="D592" t="str">
            <v>обл.ХАСКОВО</v>
          </cell>
          <cell r="E592" t="str">
            <v>общ.ХАСКОВО</v>
          </cell>
          <cell r="F592" t="str">
            <v>гр.ХАСКОВО</v>
          </cell>
          <cell r="G592" t="str">
            <v>"ВМЛ-КОНСУЛТ" ЕООД</v>
          </cell>
          <cell r="H592" t="str">
            <v>225ВМЛ160</v>
          </cell>
          <cell r="I592">
            <v>42315</v>
          </cell>
          <cell r="J592" t="str">
            <v>1982</v>
          </cell>
          <cell r="K592">
            <v>6053.2</v>
          </cell>
          <cell r="L592">
            <v>4944.37</v>
          </cell>
          <cell r="M592">
            <v>156.1</v>
          </cell>
          <cell r="N592">
            <v>74.7</v>
          </cell>
          <cell r="O592">
            <v>348430</v>
          </cell>
          <cell r="P592">
            <v>771222</v>
          </cell>
          <cell r="Q592">
            <v>368700</v>
          </cell>
          <cell r="R592">
            <v>0</v>
          </cell>
          <cell r="S592" t="str">
            <v>F</v>
          </cell>
          <cell r="T592" t="str">
            <v>С</v>
          </cell>
          <cell r="U592" t="str">
            <v>Изолация на външна стена , Изолация на под, Изолация на покрив, Мерки по осветление, Подмяна на дограма</v>
          </cell>
          <cell r="V592">
            <v>402515</v>
          </cell>
          <cell r="W592">
            <v>218.74</v>
          </cell>
          <cell r="X592">
            <v>103714</v>
          </cell>
          <cell r="Y592">
            <v>566175</v>
          </cell>
          <cell r="Z592">
            <v>5.4589999999999996</v>
          </cell>
          <cell r="AA592" t="str">
            <v>„НП за ЕЕ на МЖС"</v>
          </cell>
          <cell r="AB592">
            <v>52.19</v>
          </cell>
        </row>
        <row r="593">
          <cell r="A593">
            <v>176837407</v>
          </cell>
          <cell r="B593" t="str">
            <v>СДРУЖЕНИЕ НА СОБСТВЕНИЦИТЕ "Саниране блок 14 Химмаш,гр.Хасково,община Хасково,ж.к."Орфей" бл.14,вх.А</v>
          </cell>
          <cell r="C593" t="str">
            <v>МЖС-ХАСКОВО, "ОРФЕЙ", БЛ. 14</v>
          </cell>
          <cell r="D593" t="str">
            <v>обл.ХАСКОВО</v>
          </cell>
          <cell r="E593" t="str">
            <v>общ.ХАСКОВО</v>
          </cell>
          <cell r="F593" t="str">
            <v>гр.ХАСКОВО</v>
          </cell>
          <cell r="G593" t="str">
            <v>"ВМЛ-КОНСУЛТ" ЕООД</v>
          </cell>
          <cell r="H593" t="str">
            <v>225ВМЛ161</v>
          </cell>
          <cell r="I593">
            <v>42317</v>
          </cell>
          <cell r="J593" t="str">
            <v>1989</v>
          </cell>
          <cell r="K593">
            <v>7610.3</v>
          </cell>
          <cell r="L593">
            <v>7016.96</v>
          </cell>
          <cell r="M593">
            <v>140.69999999999999</v>
          </cell>
          <cell r="N593">
            <v>76.099999999999994</v>
          </cell>
          <cell r="O593">
            <v>657880</v>
          </cell>
          <cell r="P593">
            <v>987560</v>
          </cell>
          <cell r="Q593">
            <v>533700</v>
          </cell>
          <cell r="R593">
            <v>0</v>
          </cell>
          <cell r="S593" t="str">
            <v>E</v>
          </cell>
          <cell r="T593" t="str">
            <v>С</v>
          </cell>
          <cell r="U593" t="str">
            <v>Изолация на външна стена , Изолация на под, Изолация на покрив, Мерки по осветление, Подмяна на дограма</v>
          </cell>
          <cell r="V593">
            <v>453860</v>
          </cell>
          <cell r="W593">
            <v>253.41</v>
          </cell>
          <cell r="X593">
            <v>119215</v>
          </cell>
          <cell r="Y593">
            <v>879123</v>
          </cell>
          <cell r="Z593">
            <v>7.3742000000000001</v>
          </cell>
          <cell r="AA593" t="str">
            <v>„НП за ЕЕ на МЖС"</v>
          </cell>
          <cell r="AB593">
            <v>45.95</v>
          </cell>
        </row>
        <row r="594">
          <cell r="A594">
            <v>176819315</v>
          </cell>
          <cell r="B594" t="str">
            <v>СДРУЖЕНИЕ НА СОБСТВЕНИЦИТЕ "Гр.Хасково, ЖК "Орфей", блок N 6"</v>
          </cell>
          <cell r="C594" t="str">
            <v>МЖС-ХАСКОВО, "ОРФЕЙ", БЛ. 6</v>
          </cell>
          <cell r="D594" t="str">
            <v>обл.ХАСКОВО</v>
          </cell>
          <cell r="E594" t="str">
            <v>общ.ХАСКОВО</v>
          </cell>
          <cell r="F594" t="str">
            <v>гр.ХАСКОВО</v>
          </cell>
          <cell r="G594" t="str">
            <v>"ВМЛ-КОНСУЛТ" ЕООД</v>
          </cell>
          <cell r="H594" t="str">
            <v>225ВМЛ162</v>
          </cell>
          <cell r="I594">
            <v>42323</v>
          </cell>
          <cell r="J594" t="str">
            <v>1974</v>
          </cell>
          <cell r="K594">
            <v>6695.94</v>
          </cell>
          <cell r="L594">
            <v>6501.42</v>
          </cell>
          <cell r="M594">
            <v>150.9</v>
          </cell>
          <cell r="N594">
            <v>76.8</v>
          </cell>
          <cell r="O594">
            <v>481664</v>
          </cell>
          <cell r="P594">
            <v>980587</v>
          </cell>
          <cell r="Q594">
            <v>499100</v>
          </cell>
          <cell r="R594">
            <v>0</v>
          </cell>
          <cell r="S594" t="str">
            <v>F</v>
          </cell>
          <cell r="T594" t="str">
            <v>С</v>
          </cell>
          <cell r="U594" t="str">
            <v>Изолация на външна стена , Изолация на под, Изолация на покрив, Мерки по осветление, Подмяна на дограма</v>
          </cell>
          <cell r="V594">
            <v>481530</v>
          </cell>
          <cell r="W594">
            <v>261.98</v>
          </cell>
          <cell r="X594">
            <v>124177</v>
          </cell>
          <cell r="Y594">
            <v>804852</v>
          </cell>
          <cell r="Z594">
            <v>6.4813999999999998</v>
          </cell>
          <cell r="AA594" t="str">
            <v>„НП за ЕЕ на МЖС"</v>
          </cell>
          <cell r="AB594">
            <v>49.1</v>
          </cell>
        </row>
        <row r="595">
          <cell r="A595">
            <v>176837001</v>
          </cell>
          <cell r="B595" t="str">
            <v>СДРУЖЕНИЕ НА СОБСТВЕНИЦИТЕ "Гр.Хасково, "Орфей" 34"</v>
          </cell>
          <cell r="C595" t="str">
            <v>МЖС-ХАСКОВО, "ОРФЕЙ", БЛ. 34</v>
          </cell>
          <cell r="D595" t="str">
            <v>обл.ХАСКОВО</v>
          </cell>
          <cell r="E595" t="str">
            <v>общ.ХАСКОВО</v>
          </cell>
          <cell r="F595" t="str">
            <v>гр.ХАСКОВО</v>
          </cell>
          <cell r="G595" t="str">
            <v>"ВМЛ-КОНСУЛТ" ЕООД</v>
          </cell>
          <cell r="H595" t="str">
            <v>225ВМЛ163</v>
          </cell>
          <cell r="I595">
            <v>42323</v>
          </cell>
          <cell r="J595" t="str">
            <v>1977</v>
          </cell>
          <cell r="K595">
            <v>6756.62</v>
          </cell>
          <cell r="L595">
            <v>6384.64</v>
          </cell>
          <cell r="M595">
            <v>135.9</v>
          </cell>
          <cell r="N595">
            <v>73.3</v>
          </cell>
          <cell r="O595">
            <v>496965</v>
          </cell>
          <cell r="P595">
            <v>867596</v>
          </cell>
          <cell r="Q595">
            <v>467780</v>
          </cell>
          <cell r="R595">
            <v>0</v>
          </cell>
          <cell r="S595" t="str">
            <v>E</v>
          </cell>
          <cell r="T595" t="str">
            <v>С</v>
          </cell>
          <cell r="U595" t="str">
            <v>Изолация на външна стена , Изолация на под, Изолация на покрив, Мерки по осветление, Подмяна на дограма</v>
          </cell>
          <cell r="V595">
            <v>399814</v>
          </cell>
          <cell r="W595">
            <v>211.23</v>
          </cell>
          <cell r="X595">
            <v>100993</v>
          </cell>
          <cell r="Y595">
            <v>700497</v>
          </cell>
          <cell r="Z595">
            <v>6.9359999999999999</v>
          </cell>
          <cell r="AA595" t="str">
            <v>„НП за ЕЕ на МЖС"</v>
          </cell>
          <cell r="AB595">
            <v>46.08</v>
          </cell>
        </row>
        <row r="596">
          <cell r="A596">
            <v>176835502</v>
          </cell>
          <cell r="B596" t="str">
            <v>СДРУЖЕНИЕ НА СОБСТВЕНИЦИТЕ "Гр.Хасково, ж.к."Орфей" блок 10"</v>
          </cell>
          <cell r="C596" t="str">
            <v>МЖС-ХАСКОВО, "ОРФЕЙ", БЛ. 10</v>
          </cell>
          <cell r="D596" t="str">
            <v>обл.ХАСКОВО</v>
          </cell>
          <cell r="E596" t="str">
            <v>общ.ХАСКОВО</v>
          </cell>
          <cell r="F596" t="str">
            <v>гр.ХАСКОВО</v>
          </cell>
          <cell r="G596" t="str">
            <v>"ВМЛ-КОНСУЛТ" ЕООД</v>
          </cell>
          <cell r="H596" t="str">
            <v>225ВМЛ164</v>
          </cell>
          <cell r="I596">
            <v>42327</v>
          </cell>
          <cell r="J596" t="str">
            <v>1982</v>
          </cell>
          <cell r="K596">
            <v>4895.5</v>
          </cell>
          <cell r="L596">
            <v>3643.7</v>
          </cell>
          <cell r="M596">
            <v>163.9</v>
          </cell>
          <cell r="N596">
            <v>75</v>
          </cell>
          <cell r="O596">
            <v>290932</v>
          </cell>
          <cell r="P596">
            <v>597342</v>
          </cell>
          <cell r="Q596">
            <v>286200</v>
          </cell>
          <cell r="R596">
            <v>0</v>
          </cell>
          <cell r="S596" t="str">
            <v>F</v>
          </cell>
          <cell r="T596" t="str">
            <v>С</v>
          </cell>
          <cell r="U596" t="str">
            <v>Изолация на външна стена , Изолация на под, Изолация на покрив, Мерки по осветление, Подмяна на дограма</v>
          </cell>
          <cell r="V596">
            <v>311096</v>
          </cell>
          <cell r="W596">
            <v>166.35</v>
          </cell>
          <cell r="X596">
            <v>79255</v>
          </cell>
          <cell r="Y596">
            <v>521035</v>
          </cell>
          <cell r="Z596">
            <v>6.5740999999999996</v>
          </cell>
          <cell r="AA596" t="str">
            <v>„НП за ЕЕ на МЖС"</v>
          </cell>
          <cell r="AB596">
            <v>52.08</v>
          </cell>
        </row>
        <row r="597">
          <cell r="A597">
            <v>176816627</v>
          </cell>
          <cell r="B597" t="str">
            <v>СДРУЖЕНИЕ НА СОБСТВЕНИЦИТЕ "Гр.Хасково, ЖК "Орфей", блок N 17"</v>
          </cell>
          <cell r="C597" t="str">
            <v>МЖС-ХАСКОВО, "ОРФЕЙ", БЛ. 17</v>
          </cell>
          <cell r="D597" t="str">
            <v>обл.ХАСКОВО</v>
          </cell>
          <cell r="E597" t="str">
            <v>общ.ХАСКОВО</v>
          </cell>
          <cell r="F597" t="str">
            <v>гр.ХАСКОВО</v>
          </cell>
          <cell r="G597" t="str">
            <v>"ВМЛ-КОНСУЛТ" ЕООД</v>
          </cell>
          <cell r="H597" t="str">
            <v>225ВМЛ165</v>
          </cell>
          <cell r="I597">
            <v>42327</v>
          </cell>
          <cell r="J597" t="str">
            <v>1980</v>
          </cell>
          <cell r="K597">
            <v>7401.78</v>
          </cell>
          <cell r="L597">
            <v>6845</v>
          </cell>
          <cell r="M597">
            <v>140.69999999999999</v>
          </cell>
          <cell r="N597">
            <v>81.599999999999994</v>
          </cell>
          <cell r="O597">
            <v>546819</v>
          </cell>
          <cell r="P597">
            <v>955676</v>
          </cell>
          <cell r="Q597">
            <v>554000</v>
          </cell>
          <cell r="R597">
            <v>0</v>
          </cell>
          <cell r="S597" t="str">
            <v>F</v>
          </cell>
          <cell r="T597" t="str">
            <v>С</v>
          </cell>
          <cell r="U597" t="str">
            <v>Изолация на външна стена , Изолация на под, Изолация на покрив, Мерки по осветление, Подмяна на дограма</v>
          </cell>
          <cell r="V597">
            <v>401643</v>
          </cell>
          <cell r="W597">
            <v>242.88</v>
          </cell>
          <cell r="X597">
            <v>111740</v>
          </cell>
          <cell r="Y597">
            <v>815927</v>
          </cell>
          <cell r="Z597">
            <v>7.3019999999999996</v>
          </cell>
          <cell r="AA597" t="str">
            <v>„НП за ЕЕ на МЖС"</v>
          </cell>
          <cell r="AB597">
            <v>42.02</v>
          </cell>
        </row>
        <row r="598">
          <cell r="A598">
            <v>176849690</v>
          </cell>
          <cell r="B598" t="str">
            <v>СДРУЖЕНИЕ НА СОБСТВЕНИЦИТЕ "ВЕГА ГР.ПЕРНИК, УЛ.ЛОМ КВ.ИЗТОК БЛ.1 ВХ.В,Г"</v>
          </cell>
          <cell r="C598" t="str">
            <v>МЖС</v>
          </cell>
          <cell r="D598" t="str">
            <v>обл.ПЕРНИК</v>
          </cell>
          <cell r="E598" t="str">
            <v>общ.ПЕРНИК</v>
          </cell>
          <cell r="F598" t="str">
            <v>гр.ПЕРНИК</v>
          </cell>
          <cell r="G598" t="str">
            <v>"ВМЛ-КОНСУЛТ" ЕООД</v>
          </cell>
          <cell r="H598" t="str">
            <v>225ВМЛ166</v>
          </cell>
          <cell r="I598">
            <v>42334</v>
          </cell>
          <cell r="J598" t="str">
            <v>1980</v>
          </cell>
          <cell r="K598">
            <v>3899.5</v>
          </cell>
          <cell r="L598">
            <v>3256.58</v>
          </cell>
          <cell r="M598">
            <v>213</v>
          </cell>
          <cell r="N598">
            <v>123.7</v>
          </cell>
          <cell r="O598">
            <v>693812</v>
          </cell>
          <cell r="P598">
            <v>693812</v>
          </cell>
          <cell r="Q598">
            <v>394800</v>
          </cell>
          <cell r="R598">
            <v>550000</v>
          </cell>
          <cell r="S598" t="str">
            <v>F</v>
          </cell>
          <cell r="T598" t="str">
            <v>С</v>
          </cell>
          <cell r="U598" t="str">
            <v>Изолация на външна стена , Изолация на покрив, Мерки по осветление, Мерки по сградни инсталации(тръбна мрежа), Подмяна на дограма</v>
          </cell>
          <cell r="V598">
            <v>291072</v>
          </cell>
          <cell r="W598">
            <v>128.38999999999999</v>
          </cell>
          <cell r="X598">
            <v>66560</v>
          </cell>
          <cell r="Y598">
            <v>283513</v>
          </cell>
          <cell r="Z598">
            <v>4.2595000000000001</v>
          </cell>
          <cell r="AA598" t="str">
            <v>„НП за ЕЕ на МЖС"</v>
          </cell>
          <cell r="AB598">
            <v>41.95</v>
          </cell>
        </row>
        <row r="599">
          <cell r="A599">
            <v>176831888</v>
          </cell>
          <cell r="B599" t="str">
            <v>СДРУЖЕНИЕ НА СОБСТВЕНИЦИТЕ, БЛ.36 ГР.ПЕРНИК ,КВ.ИЗТОК УЛ.БЛ.ГЕБРЕВ</v>
          </cell>
          <cell r="C599" t="str">
            <v>МЖС БЛ36</v>
          </cell>
          <cell r="D599" t="str">
            <v>обл.ПЕРНИК</v>
          </cell>
          <cell r="E599" t="str">
            <v>общ.ПЕРНИК</v>
          </cell>
          <cell r="F599" t="str">
            <v>гр.ПЕРНИК</v>
          </cell>
          <cell r="G599" t="str">
            <v>"ВМЛ-КОНСУЛТ" ЕООД</v>
          </cell>
          <cell r="H599" t="str">
            <v>225ВМЛ167</v>
          </cell>
          <cell r="I599">
            <v>42334</v>
          </cell>
          <cell r="J599" t="str">
            <v>1975</v>
          </cell>
          <cell r="K599">
            <v>12659.8</v>
          </cell>
          <cell r="L599">
            <v>10648</v>
          </cell>
          <cell r="M599">
            <v>198.5</v>
          </cell>
          <cell r="N599">
            <v>134</v>
          </cell>
          <cell r="O599">
            <v>2124304</v>
          </cell>
          <cell r="P599">
            <v>2124305</v>
          </cell>
          <cell r="Q599">
            <v>1326900</v>
          </cell>
          <cell r="R599">
            <v>1906923</v>
          </cell>
          <cell r="S599" t="str">
            <v>E</v>
          </cell>
          <cell r="T599" t="str">
            <v>С</v>
          </cell>
          <cell r="U599" t="str">
            <v>Изолация на външна стена , Изолация на покрив, Мерки по осветление, Мерки по сградни инсталации(тръбна мрежа), Подмяна на дограма</v>
          </cell>
          <cell r="V599">
            <v>788124</v>
          </cell>
          <cell r="W599">
            <v>317.07</v>
          </cell>
          <cell r="X599">
            <v>174260</v>
          </cell>
          <cell r="Y599">
            <v>869372</v>
          </cell>
          <cell r="Z599">
            <v>4.9889000000000001</v>
          </cell>
          <cell r="AA599" t="str">
            <v>„НП за ЕЕ на МЖС"</v>
          </cell>
          <cell r="AB599">
            <v>37.1</v>
          </cell>
        </row>
        <row r="600">
          <cell r="A600">
            <v>176849637</v>
          </cell>
          <cell r="B600" t="str">
            <v>СДРУЖЕНИЕ НА НА СОБСТВЕНИЦИТЕ ГР.ПЕРНИК УЛ.БЛ.ГЕБРЕВ БЛ.64 ВХ.Е,Ж,З</v>
          </cell>
          <cell r="C600" t="str">
            <v>МЖС</v>
          </cell>
          <cell r="D600" t="str">
            <v>обл.ПЕРНИК</v>
          </cell>
          <cell r="E600" t="str">
            <v>общ.ПЕРНИК</v>
          </cell>
          <cell r="F600" t="str">
            <v>гр.ПЕРНИК</v>
          </cell>
          <cell r="G600" t="str">
            <v>"ВМЛ-КОНСУЛТ" ЕООД</v>
          </cell>
          <cell r="H600" t="str">
            <v>225ВМЛ168</v>
          </cell>
          <cell r="I600">
            <v>42334</v>
          </cell>
          <cell r="J600" t="str">
            <v>1983</v>
          </cell>
          <cell r="K600">
            <v>6299.3</v>
          </cell>
          <cell r="L600">
            <v>5212.8</v>
          </cell>
          <cell r="M600">
            <v>217</v>
          </cell>
          <cell r="N600">
            <v>131.4</v>
          </cell>
          <cell r="O600">
            <v>1130646</v>
          </cell>
          <cell r="P600">
            <v>1130645</v>
          </cell>
          <cell r="Q600">
            <v>685240</v>
          </cell>
          <cell r="R600">
            <v>1130645</v>
          </cell>
          <cell r="S600" t="str">
            <v>E</v>
          </cell>
          <cell r="T600" t="str">
            <v>С</v>
          </cell>
          <cell r="U600" t="str">
            <v>ВЕИ, Изолация на външна стена , Изолация на покрив, Мерки по осветление, Подмяна на дограма</v>
          </cell>
          <cell r="V600">
            <v>445402</v>
          </cell>
          <cell r="W600">
            <v>151.94</v>
          </cell>
          <cell r="X600">
            <v>93470</v>
          </cell>
          <cell r="Y600">
            <v>431004</v>
          </cell>
          <cell r="Z600">
            <v>4.6111000000000004</v>
          </cell>
          <cell r="AA600" t="str">
            <v>„НП за ЕЕ на МЖС"</v>
          </cell>
          <cell r="AB600">
            <v>39.39</v>
          </cell>
        </row>
        <row r="601">
          <cell r="A601">
            <v>176823119</v>
          </cell>
          <cell r="B601" t="str">
            <v>СДРУЖЕНИЕ НА СОБСТВЕНИЦИТЕ "Обновен Орфей - 2015, гр.Хасково ж.к."Орфей" бл.8</v>
          </cell>
          <cell r="C601" t="str">
            <v>МЖС</v>
          </cell>
          <cell r="D601" t="str">
            <v>обл.ХАСКОВО</v>
          </cell>
          <cell r="E601" t="str">
            <v>общ.ХАСКОВО</v>
          </cell>
          <cell r="F601" t="str">
            <v>гр.ХАСКОВО</v>
          </cell>
          <cell r="G601" t="str">
            <v>"ВМЛ-КОНСУЛТ" ЕООД</v>
          </cell>
          <cell r="H601" t="str">
            <v>225ВМЛ170</v>
          </cell>
          <cell r="I601">
            <v>42719</v>
          </cell>
          <cell r="J601" t="str">
            <v>1974</v>
          </cell>
          <cell r="K601">
            <v>5073.3999999999996</v>
          </cell>
          <cell r="L601">
            <v>4750</v>
          </cell>
          <cell r="M601">
            <v>152.4</v>
          </cell>
          <cell r="N601">
            <v>77.5</v>
          </cell>
          <cell r="O601">
            <v>465588</v>
          </cell>
          <cell r="P601">
            <v>538469</v>
          </cell>
          <cell r="Q601">
            <v>367900</v>
          </cell>
          <cell r="R601">
            <v>0</v>
          </cell>
          <cell r="S601" t="str">
            <v>F</v>
          </cell>
          <cell r="T601" t="str">
            <v>С</v>
          </cell>
          <cell r="U601" t="str">
            <v>Изолация на външна стена , Изолация на под, Изолация на покрив, Мерки по осветление, Подмяна на дограма</v>
          </cell>
          <cell r="V601">
            <v>356164</v>
          </cell>
          <cell r="W601">
            <v>193.81</v>
          </cell>
          <cell r="X601">
            <v>91858</v>
          </cell>
          <cell r="Y601">
            <v>538478</v>
          </cell>
          <cell r="Z601">
            <v>5.8620000000000001</v>
          </cell>
          <cell r="AA601" t="str">
            <v>„НП за ЕЕ на МЖС"</v>
          </cell>
          <cell r="AB601">
            <v>66.14</v>
          </cell>
        </row>
        <row r="602">
          <cell r="A602">
            <v>176827605</v>
          </cell>
          <cell r="B602" t="str">
            <v>СДРУЖЕНИЕ НА СОБСТВЕНИЦИТЕ "Хасково - Орфей бл.26", гр.Хасково</v>
          </cell>
          <cell r="C602" t="str">
            <v>МЖС</v>
          </cell>
          <cell r="D602" t="str">
            <v>обл.ХАСКОВО</v>
          </cell>
          <cell r="E602" t="str">
            <v>общ.ХАСКОВО</v>
          </cell>
          <cell r="F602" t="str">
            <v>гр.ХАСКОВО</v>
          </cell>
          <cell r="G602" t="str">
            <v>"ВМЛ-КОНСУЛТ" ЕООД</v>
          </cell>
          <cell r="H602" t="str">
            <v>225ВМЛ171</v>
          </cell>
          <cell r="I602">
            <v>42360</v>
          </cell>
          <cell r="J602" t="str">
            <v>1974</v>
          </cell>
          <cell r="K602">
            <v>6974.87</v>
          </cell>
          <cell r="L602">
            <v>6324.66</v>
          </cell>
          <cell r="M602">
            <v>149.30000000000001</v>
          </cell>
          <cell r="N602">
            <v>72.5</v>
          </cell>
          <cell r="O602">
            <v>460144</v>
          </cell>
          <cell r="P602">
            <v>944369</v>
          </cell>
          <cell r="Q602">
            <v>458700</v>
          </cell>
          <cell r="R602">
            <v>0</v>
          </cell>
          <cell r="S602" t="str">
            <v>F</v>
          </cell>
          <cell r="T602" t="str">
            <v>С</v>
          </cell>
          <cell r="U602" t="str">
            <v>Изолация на външна стена , Изолация на под, Изолация на покрив, Мерки по осветление, Подмяна на дограма</v>
          </cell>
          <cell r="V602">
            <v>485674</v>
          </cell>
          <cell r="W602">
            <v>293.24</v>
          </cell>
          <cell r="X602">
            <v>134972</v>
          </cell>
          <cell r="Y602">
            <v>816075</v>
          </cell>
          <cell r="Z602">
            <v>6.0461999999999998</v>
          </cell>
          <cell r="AA602" t="str">
            <v>„НП за ЕЕ на МЖС"</v>
          </cell>
          <cell r="AB602">
            <v>51.42</v>
          </cell>
        </row>
        <row r="603">
          <cell r="A603">
            <v>176819409</v>
          </cell>
          <cell r="B603" t="str">
            <v>СДРУЖЕНИЕ НА СОБСТВЕНИЦИТЕ "Гр.Хасково, ЖК "Орфей", блок N 29"</v>
          </cell>
          <cell r="C603" t="str">
            <v>МЖС</v>
          </cell>
          <cell r="D603" t="str">
            <v>обл.ХАСКОВО</v>
          </cell>
          <cell r="E603" t="str">
            <v>общ.ХАСКОВО</v>
          </cell>
          <cell r="F603" t="str">
            <v>гр.ХАСКОВО</v>
          </cell>
          <cell r="G603" t="str">
            <v>"ВМЛ-КОНСУЛТ" ЕООД</v>
          </cell>
          <cell r="H603" t="str">
            <v>225ВМЛ172</v>
          </cell>
          <cell r="I603">
            <v>42360</v>
          </cell>
          <cell r="J603" t="str">
            <v>1980</v>
          </cell>
          <cell r="K603">
            <v>6771.16</v>
          </cell>
          <cell r="L603">
            <v>6361</v>
          </cell>
          <cell r="M603">
            <v>149.30000000000001</v>
          </cell>
          <cell r="N603">
            <v>74.5</v>
          </cell>
          <cell r="O603">
            <v>532395</v>
          </cell>
          <cell r="P603">
            <v>950233</v>
          </cell>
          <cell r="Q603">
            <v>474800</v>
          </cell>
          <cell r="R603">
            <v>0</v>
          </cell>
          <cell r="S603" t="str">
            <v>F</v>
          </cell>
          <cell r="T603" t="str">
            <v>С</v>
          </cell>
          <cell r="U603" t="str">
            <v>Изолация на външна стена , Изолация на под, Изолация на покрив, Мерки по осветление, Подмяна на дограма</v>
          </cell>
          <cell r="V603">
            <v>475399</v>
          </cell>
          <cell r="W603">
            <v>288.13</v>
          </cell>
          <cell r="X603">
            <v>132470</v>
          </cell>
          <cell r="Y603">
            <v>692107</v>
          </cell>
          <cell r="Z603">
            <v>5.2245999999999997</v>
          </cell>
          <cell r="AA603" t="str">
            <v>„НП за ЕЕ на МЖС"</v>
          </cell>
          <cell r="AB603">
            <v>50.02</v>
          </cell>
        </row>
        <row r="604">
          <cell r="A604">
            <v>176847732</v>
          </cell>
          <cell r="B604" t="str">
            <v>СДРУЖЕНИЕ НА СОБСТВЕНИЦИТЕ "Орфей 32 - гр.Хасково,  ж.к."Орфей" бл.32</v>
          </cell>
          <cell r="C604" t="str">
            <v>МЖС БЛ.32</v>
          </cell>
          <cell r="D604" t="str">
            <v>обл.ХАСКОВО</v>
          </cell>
          <cell r="E604" t="str">
            <v>общ.ХАСКОВО</v>
          </cell>
          <cell r="F604" t="str">
            <v>гр.ХАСКОВО</v>
          </cell>
          <cell r="G604" t="str">
            <v>"ВМЛ-КОНСУЛТ" ЕООД</v>
          </cell>
          <cell r="H604" t="str">
            <v>225ВМЛ173</v>
          </cell>
          <cell r="I604">
            <v>42366</v>
          </cell>
          <cell r="J604" t="str">
            <v>1978</v>
          </cell>
          <cell r="K604">
            <v>6753.55</v>
          </cell>
          <cell r="L604">
            <v>6360.69</v>
          </cell>
          <cell r="M604">
            <v>141</v>
          </cell>
          <cell r="N604">
            <v>75.8</v>
          </cell>
          <cell r="O604">
            <v>465078</v>
          </cell>
          <cell r="P604">
            <v>896475</v>
          </cell>
          <cell r="Q604">
            <v>481800</v>
          </cell>
          <cell r="R604">
            <v>0</v>
          </cell>
          <cell r="S604" t="str">
            <v>F</v>
          </cell>
          <cell r="T604" t="str">
            <v>С</v>
          </cell>
          <cell r="U604" t="str">
            <v>Изолация на външна стена , Изолация на под, Изолация на покрив, Мерки по осветление, Подмяна на дограма</v>
          </cell>
          <cell r="V604">
            <v>414689</v>
          </cell>
          <cell r="W604">
            <v>260.22000000000003</v>
          </cell>
          <cell r="X604">
            <v>118539</v>
          </cell>
          <cell r="Y604">
            <v>657802.36970000004</v>
          </cell>
          <cell r="Z604">
            <v>5.5491999999999999</v>
          </cell>
          <cell r="AA604" t="str">
            <v>„НП за ЕЕ на МЖС"</v>
          </cell>
          <cell r="AB604">
            <v>46.25</v>
          </cell>
        </row>
        <row r="605">
          <cell r="A605">
            <v>176836223</v>
          </cell>
          <cell r="B605" t="str">
            <v>СДРУЖЕНИЕ НА СОБСТВЕНИЦИТЕ ""Автопът 36А", гр.Хасково</v>
          </cell>
          <cell r="C605" t="str">
            <v>МЖС -  БЛ.36А</v>
          </cell>
          <cell r="D605" t="str">
            <v>обл.ХАСКОВО</v>
          </cell>
          <cell r="E605" t="str">
            <v>общ.ХАСКОВО</v>
          </cell>
          <cell r="F605" t="str">
            <v>гр.ХАСКОВО</v>
          </cell>
          <cell r="G605" t="str">
            <v>"ВМЛ-КОНСУЛТ" ЕООД</v>
          </cell>
          <cell r="H605" t="str">
            <v>225ВМЛ174</v>
          </cell>
          <cell r="I605">
            <v>42367</v>
          </cell>
          <cell r="J605" t="str">
            <v>1982</v>
          </cell>
          <cell r="K605">
            <v>6886</v>
          </cell>
          <cell r="L605">
            <v>6414.33</v>
          </cell>
          <cell r="M605">
            <v>144.80000000000001</v>
          </cell>
          <cell r="N605">
            <v>79.3</v>
          </cell>
          <cell r="O605">
            <v>504235</v>
          </cell>
          <cell r="P605">
            <v>929249</v>
          </cell>
          <cell r="Q605">
            <v>508800</v>
          </cell>
          <cell r="R605">
            <v>0</v>
          </cell>
          <cell r="S605" t="str">
            <v>F</v>
          </cell>
          <cell r="T605" t="str">
            <v>С</v>
          </cell>
          <cell r="U605" t="str">
            <v>Изолация на външна стена , Изолация на под, Изолация на покрив, Мерки по осветление, Подмяна на дограма</v>
          </cell>
          <cell r="V605">
            <v>420491</v>
          </cell>
          <cell r="W605">
            <v>247.79</v>
          </cell>
          <cell r="X605">
            <v>114800</v>
          </cell>
          <cell r="Y605">
            <v>771318</v>
          </cell>
          <cell r="Z605">
            <v>6.7187000000000001</v>
          </cell>
          <cell r="AA605" t="str">
            <v>„НП за ЕЕ на МЖС"</v>
          </cell>
          <cell r="AB605">
            <v>45.25</v>
          </cell>
        </row>
        <row r="606">
          <cell r="A606">
            <v>176828593</v>
          </cell>
          <cell r="B606" t="str">
            <v>СДРУЖЕНИЕ НА СОБСТВЕНИЦИТЕ "Хасково - ЖК "Орфей", бл.1А, вх.А, Б, В"</v>
          </cell>
          <cell r="C606" t="str">
            <v>МЖС-ХАСКОВО, "ОРФЕЙ" 1А</v>
          </cell>
          <cell r="D606" t="str">
            <v>обл.ХАСКОВО</v>
          </cell>
          <cell r="E606" t="str">
            <v>общ.ХАСКОВО</v>
          </cell>
          <cell r="F606" t="str">
            <v>гр.ХАСКОВО</v>
          </cell>
          <cell r="G606" t="str">
            <v>"ВМЛ-КОНСУЛТ" ЕООД</v>
          </cell>
          <cell r="H606" t="str">
            <v>225ВМЛ176</v>
          </cell>
          <cell r="I606">
            <v>42396</v>
          </cell>
          <cell r="J606" t="str">
            <v>1973</v>
          </cell>
          <cell r="K606">
            <v>5073.04</v>
          </cell>
          <cell r="L606">
            <v>4743.0200000000004</v>
          </cell>
          <cell r="M606">
            <v>139.69999999999999</v>
          </cell>
          <cell r="N606">
            <v>74.599999999999994</v>
          </cell>
          <cell r="O606">
            <v>340599</v>
          </cell>
          <cell r="P606">
            <v>662866</v>
          </cell>
          <cell r="Q606">
            <v>354100</v>
          </cell>
          <cell r="R606">
            <v>0</v>
          </cell>
          <cell r="S606" t="str">
            <v>F</v>
          </cell>
          <cell r="T606" t="str">
            <v>С</v>
          </cell>
          <cell r="U606" t="str">
            <v>Изолация на външна стена , Изолация на под, Изолация на покрив, Мерки по осветление, Подмяна на дограма</v>
          </cell>
          <cell r="V606">
            <v>308739</v>
          </cell>
          <cell r="W606">
            <v>177.37</v>
          </cell>
          <cell r="X606">
            <v>82762</v>
          </cell>
          <cell r="Y606">
            <v>543531</v>
          </cell>
          <cell r="Z606">
            <v>6.5673000000000004</v>
          </cell>
          <cell r="AA606" t="str">
            <v>„НП за ЕЕ на МЖС"</v>
          </cell>
          <cell r="AB606">
            <v>46.57</v>
          </cell>
        </row>
        <row r="607">
          <cell r="A607">
            <v>176821805</v>
          </cell>
          <cell r="B607" t="str">
            <v>СДРУЖЕНИЕ НА СОБСТВЕНИЦИТЕ "Гр.Хасково - ж.к."Орфей" бл.25"</v>
          </cell>
          <cell r="C607" t="str">
            <v>МЖС-ХАСКОВО, "ОРФЕЙ" БЛ. 25</v>
          </cell>
          <cell r="D607" t="str">
            <v>обл.ХАСКОВО</v>
          </cell>
          <cell r="E607" t="str">
            <v>общ.ХАСКОВО</v>
          </cell>
          <cell r="F607" t="str">
            <v>гр.ХАСКОВО</v>
          </cell>
          <cell r="G607" t="str">
            <v>"ВМЛ-КОНСУЛТ" ЕООД</v>
          </cell>
          <cell r="H607" t="str">
            <v>225ВМЛ177</v>
          </cell>
          <cell r="I607">
            <v>42398</v>
          </cell>
          <cell r="J607" t="str">
            <v>1973</v>
          </cell>
          <cell r="K607">
            <v>5073.34</v>
          </cell>
          <cell r="L607">
            <v>4753.2</v>
          </cell>
          <cell r="M607">
            <v>138</v>
          </cell>
          <cell r="N607">
            <v>73.599999999999994</v>
          </cell>
          <cell r="O607">
            <v>323429</v>
          </cell>
          <cell r="P607">
            <v>656554</v>
          </cell>
          <cell r="Q607">
            <v>350200</v>
          </cell>
          <cell r="R607">
            <v>0</v>
          </cell>
          <cell r="S607" t="str">
            <v>F</v>
          </cell>
          <cell r="T607" t="str">
            <v>С</v>
          </cell>
          <cell r="U607" t="str">
            <v>Изолация на външна стена , Изолация на под, Изолация на покрив, Мерки по осветление, Подмяна на дограма</v>
          </cell>
          <cell r="V607">
            <v>306303</v>
          </cell>
          <cell r="W607">
            <v>196.99</v>
          </cell>
          <cell r="X607">
            <v>89162</v>
          </cell>
          <cell r="Y607">
            <v>555602</v>
          </cell>
          <cell r="Z607">
            <v>6.2313000000000001</v>
          </cell>
          <cell r="AA607" t="str">
            <v>„НП за ЕЕ на МЖС"</v>
          </cell>
          <cell r="AB607">
            <v>46.65</v>
          </cell>
        </row>
        <row r="608">
          <cell r="A608">
            <v>176815955</v>
          </cell>
          <cell r="B608" t="str">
            <v>СДРУЖЕНИЕ НА СОБСТВЕНИЦИТЕ "гр.ДИМИТРОВГРАД ул.Простор N 8</v>
          </cell>
          <cell r="C608" t="str">
            <v>МЖС</v>
          </cell>
          <cell r="D608" t="str">
            <v>обл.ХАСКОВО</v>
          </cell>
          <cell r="E608" t="str">
            <v>общ.ДИМИТРОВГРАД</v>
          </cell>
          <cell r="F608" t="str">
            <v>гр.ДИМИТРОВГРАД</v>
          </cell>
          <cell r="G608" t="str">
            <v>"ВМЛ-КОНСУЛТ" ЕООД</v>
          </cell>
          <cell r="H608" t="str">
            <v>225ВМЛ178</v>
          </cell>
          <cell r="I608">
            <v>42408</v>
          </cell>
          <cell r="J608" t="str">
            <v>1988</v>
          </cell>
          <cell r="K608">
            <v>6097</v>
          </cell>
          <cell r="L608">
            <v>5015.2700000000004</v>
          </cell>
          <cell r="M608">
            <v>119.6</v>
          </cell>
          <cell r="N608">
            <v>68.7</v>
          </cell>
          <cell r="O608">
            <v>569698</v>
          </cell>
          <cell r="P608">
            <v>599698</v>
          </cell>
          <cell r="Q608">
            <v>344450</v>
          </cell>
          <cell r="R608">
            <v>0</v>
          </cell>
          <cell r="S608" t="str">
            <v>E</v>
          </cell>
          <cell r="T608" t="str">
            <v>С</v>
          </cell>
          <cell r="U608" t="str">
            <v>Изолация на външна стена , Изолация на под, Изолация на покрив, Мерки по осветление, Подмяна на дограма</v>
          </cell>
          <cell r="V608">
            <v>225720</v>
          </cell>
          <cell r="W608">
            <v>159.86000000000001</v>
          </cell>
          <cell r="X608">
            <v>62580</v>
          </cell>
          <cell r="Y608">
            <v>443649</v>
          </cell>
          <cell r="Z608">
            <v>7.0892999999999997</v>
          </cell>
          <cell r="AA608" t="str">
            <v>„НП за ЕЕ на МЖС"</v>
          </cell>
          <cell r="AB608">
            <v>37.630000000000003</v>
          </cell>
        </row>
        <row r="609">
          <cell r="A609">
            <v>176824484</v>
          </cell>
          <cell r="B609" t="str">
            <v xml:space="preserve">СДРУЖЕНИЕ НА СОБСТВЕНИЦИТЕ "Димитровград бул."Димитър Благоев" 19 </v>
          </cell>
          <cell r="C609" t="str">
            <v>МЖС БЛ 19</v>
          </cell>
          <cell r="D609" t="str">
            <v>обл.ХАСКОВО</v>
          </cell>
          <cell r="E609" t="str">
            <v>общ.ДИМИТРОВГРАД</v>
          </cell>
          <cell r="F609" t="str">
            <v>гр.ДИМИТРОВГРАД</v>
          </cell>
          <cell r="G609" t="str">
            <v>"ВМЛ-КОНСУЛТ" ЕООД</v>
          </cell>
          <cell r="H609" t="str">
            <v>225ВМЛ179</v>
          </cell>
          <cell r="I609">
            <v>42408</v>
          </cell>
          <cell r="J609" t="str">
            <v>1969</v>
          </cell>
          <cell r="K609">
            <v>11611.2</v>
          </cell>
          <cell r="L609">
            <v>9531.7000000000007</v>
          </cell>
          <cell r="M609">
            <v>125.8</v>
          </cell>
          <cell r="N609">
            <v>70.400000000000006</v>
          </cell>
          <cell r="O609">
            <v>560317</v>
          </cell>
          <cell r="P609">
            <v>1199188</v>
          </cell>
          <cell r="Q609">
            <v>670800</v>
          </cell>
          <cell r="R609">
            <v>0</v>
          </cell>
          <cell r="S609" t="str">
            <v>E</v>
          </cell>
          <cell r="T609" t="str">
            <v>С</v>
          </cell>
          <cell r="U609" t="str">
            <v>Изолация на външна стена , Изолация на покрив, Мерки по осветление, Подмяна на дограма</v>
          </cell>
          <cell r="V609">
            <v>528378</v>
          </cell>
          <cell r="W609">
            <v>371.24</v>
          </cell>
          <cell r="X609">
            <v>141100</v>
          </cell>
          <cell r="Y609">
            <v>768689</v>
          </cell>
          <cell r="Z609">
            <v>5.4478</v>
          </cell>
          <cell r="AA609" t="str">
            <v>„НП за ЕЕ на МЖС"</v>
          </cell>
          <cell r="AB609">
            <v>44.06</v>
          </cell>
        </row>
        <row r="610">
          <cell r="A610">
            <v>176836127</v>
          </cell>
          <cell r="B610" t="str">
            <v>СДРУЖЕНИЕ НА СОБСТВЕНИЦИТЕ "Христо Ботев 40,гр.Димитровград, бул.Христо Ботев N 40</v>
          </cell>
          <cell r="C610" t="str">
            <v>МЖС</v>
          </cell>
          <cell r="D610" t="str">
            <v>обл.ХАСКОВО</v>
          </cell>
          <cell r="E610" t="str">
            <v>общ.ДИМИТРОВГРАД</v>
          </cell>
          <cell r="F610" t="str">
            <v>гр.ДИМИТРОВГРАД</v>
          </cell>
          <cell r="G610" t="str">
            <v>"ВМЛ-КОНСУЛТ" ЕООД</v>
          </cell>
          <cell r="H610" t="str">
            <v>225ВМЛ180</v>
          </cell>
          <cell r="I610">
            <v>42426</v>
          </cell>
          <cell r="J610" t="str">
            <v>1971</v>
          </cell>
          <cell r="K610">
            <v>6498</v>
          </cell>
          <cell r="L610">
            <v>5894.8</v>
          </cell>
          <cell r="M610">
            <v>132.9</v>
          </cell>
          <cell r="N610">
            <v>68.7</v>
          </cell>
          <cell r="O610">
            <v>396955</v>
          </cell>
          <cell r="P610">
            <v>783332</v>
          </cell>
          <cell r="Q610">
            <v>405000</v>
          </cell>
          <cell r="R610">
            <v>0</v>
          </cell>
          <cell r="S610" t="str">
            <v>E</v>
          </cell>
          <cell r="T610" t="str">
            <v>С</v>
          </cell>
          <cell r="U610" t="str">
            <v>Изолация на външна стена , Изолация на под, Изолация на покрив, Мерки по осветление, Подмяна на дограма</v>
          </cell>
          <cell r="V610">
            <v>378168</v>
          </cell>
          <cell r="W610">
            <v>231.36</v>
          </cell>
          <cell r="X610">
            <v>89350</v>
          </cell>
          <cell r="Y610">
            <v>637326</v>
          </cell>
          <cell r="Z610">
            <v>7.1329000000000002</v>
          </cell>
          <cell r="AA610" t="str">
            <v>„НП за ЕЕ на МЖС"</v>
          </cell>
          <cell r="AB610">
            <v>48.27</v>
          </cell>
        </row>
        <row r="611">
          <cell r="A611">
            <v>176869903</v>
          </cell>
          <cell r="B611" t="str">
            <v>СДРУЖЕНИЕ НА СОБСТВЕНИЦИТЕ "гр.Димитровград ул."Простор" #13</v>
          </cell>
          <cell r="C611" t="str">
            <v>МЖС</v>
          </cell>
          <cell r="D611" t="str">
            <v>обл.ХАСКОВО</v>
          </cell>
          <cell r="E611" t="str">
            <v>общ.ДИМИТРОВГРАД</v>
          </cell>
          <cell r="F611" t="str">
            <v>гр.ДИМИТРОВГРАД</v>
          </cell>
          <cell r="G611" t="str">
            <v>"ВМЛ-КОНСУЛТ" ЕООД</v>
          </cell>
          <cell r="H611" t="str">
            <v>225ВМЛ181</v>
          </cell>
          <cell r="I611">
            <v>42429</v>
          </cell>
          <cell r="J611" t="str">
            <v>1989</v>
          </cell>
          <cell r="K611">
            <v>5481.76</v>
          </cell>
          <cell r="L611">
            <v>5081.6000000000004</v>
          </cell>
          <cell r="M611">
            <v>153.80000000000001</v>
          </cell>
          <cell r="N611">
            <v>75</v>
          </cell>
          <cell r="O611">
            <v>458475</v>
          </cell>
          <cell r="P611">
            <v>781420</v>
          </cell>
          <cell r="Q611">
            <v>381300</v>
          </cell>
          <cell r="R611">
            <v>0</v>
          </cell>
          <cell r="S611" t="str">
            <v>F</v>
          </cell>
          <cell r="T611" t="str">
            <v>С</v>
          </cell>
          <cell r="U611" t="str">
            <v>Изолация на външна стена , Изолация на под, Изолация на покрив, Мерки по осветление, Подмяна на дограма</v>
          </cell>
          <cell r="V611">
            <v>400142</v>
          </cell>
          <cell r="W611">
            <v>222.76</v>
          </cell>
          <cell r="X611">
            <v>88991</v>
          </cell>
          <cell r="Y611">
            <v>527088</v>
          </cell>
          <cell r="Z611">
            <v>5.9229000000000003</v>
          </cell>
          <cell r="AA611" t="str">
            <v>„НП за ЕЕ на МЖС"</v>
          </cell>
          <cell r="AB611">
            <v>51.2</v>
          </cell>
        </row>
        <row r="612">
          <cell r="A612">
            <v>176825063</v>
          </cell>
          <cell r="B612" t="str">
            <v>СДРУЖЕНИЕ НА СОБСТВЕНИЦИТЕ "ГР. МАДАН, УЛ. "ОБЕДИНЕНИЕ" #17, ВХ.А, Б, В, Г</v>
          </cell>
          <cell r="C612" t="str">
            <v>МЖС</v>
          </cell>
          <cell r="D612" t="str">
            <v>обл.СМОЛЯН</v>
          </cell>
          <cell r="E612" t="str">
            <v>общ.МАДАН</v>
          </cell>
          <cell r="F612" t="str">
            <v>гр.МАДАН</v>
          </cell>
          <cell r="G612" t="str">
            <v>"ВМЛ-КОНСУЛТ" ЕООД</v>
          </cell>
          <cell r="H612" t="str">
            <v>225ВМЛ182</v>
          </cell>
          <cell r="I612">
            <v>42430</v>
          </cell>
          <cell r="J612" t="str">
            <v>1996</v>
          </cell>
          <cell r="K612">
            <v>5102.7</v>
          </cell>
          <cell r="L612">
            <v>3949.37</v>
          </cell>
          <cell r="M612">
            <v>164.5</v>
          </cell>
          <cell r="N612">
            <v>88.2</v>
          </cell>
          <cell r="O612">
            <v>554789</v>
          </cell>
          <cell r="P612">
            <v>648706</v>
          </cell>
          <cell r="Q612">
            <v>348400</v>
          </cell>
          <cell r="R612">
            <v>0</v>
          </cell>
          <cell r="S612" t="str">
            <v>E</v>
          </cell>
          <cell r="T612" t="str">
            <v>С</v>
          </cell>
          <cell r="U612" t="str">
            <v>Изолация на външна стена , Изолация на покрив, Мерки по осветление, Подмяна на дограма</v>
          </cell>
          <cell r="V612">
            <v>298344</v>
          </cell>
          <cell r="W612">
            <v>71.73</v>
          </cell>
          <cell r="X612">
            <v>53860</v>
          </cell>
          <cell r="Y612">
            <v>391640</v>
          </cell>
          <cell r="Z612">
            <v>7.2713999999999999</v>
          </cell>
          <cell r="AA612" t="str">
            <v>„НП за ЕЕ на МЖС"</v>
          </cell>
          <cell r="AB612">
            <v>45.99</v>
          </cell>
        </row>
        <row r="613">
          <cell r="A613">
            <v>176824452</v>
          </cell>
          <cell r="B613" t="str">
            <v>СДРУЖЕНИЕ НА СОБСТВЕНИЦИТЕ "Гр.Хасково, ж.к."Орфей" бл.21</v>
          </cell>
          <cell r="C613" t="str">
            <v>МЖС 21</v>
          </cell>
          <cell r="D613" t="str">
            <v>обл.ХАСКОВО</v>
          </cell>
          <cell r="E613" t="str">
            <v>общ.ХАСКОВО</v>
          </cell>
          <cell r="F613" t="str">
            <v>гр.ХАСКОВО</v>
          </cell>
          <cell r="G613" t="str">
            <v>"ВМЛ-КОНСУЛТ" ЕООД</v>
          </cell>
          <cell r="H613" t="str">
            <v>225ВМЛ183</v>
          </cell>
          <cell r="I613">
            <v>42450</v>
          </cell>
          <cell r="J613" t="str">
            <v>1975</v>
          </cell>
          <cell r="K613">
            <v>3376.6</v>
          </cell>
          <cell r="L613">
            <v>3201</v>
          </cell>
          <cell r="M613">
            <v>136</v>
          </cell>
          <cell r="N613">
            <v>68.900000000000006</v>
          </cell>
          <cell r="O613">
            <v>186712</v>
          </cell>
          <cell r="P613">
            <v>435755</v>
          </cell>
          <cell r="Q613">
            <v>220400</v>
          </cell>
          <cell r="R613">
            <v>0</v>
          </cell>
          <cell r="S613" t="str">
            <v>F</v>
          </cell>
          <cell r="T613" t="str">
            <v>С</v>
          </cell>
          <cell r="U613" t="str">
            <v>Изолация на външна стена , Изолация на под, Изолация на покрив, Мерки по осветление, Подмяна на дограма</v>
          </cell>
          <cell r="V613">
            <v>215375</v>
          </cell>
          <cell r="W613">
            <v>151.58000000000001</v>
          </cell>
          <cell r="X613">
            <v>67071</v>
          </cell>
          <cell r="Y613">
            <v>367409</v>
          </cell>
          <cell r="Z613">
            <v>5.4779</v>
          </cell>
          <cell r="AA613" t="str">
            <v>„НП за ЕЕ на МЖС"</v>
          </cell>
          <cell r="AB613">
            <v>49.42</v>
          </cell>
        </row>
        <row r="614">
          <cell r="A614">
            <v>176820660</v>
          </cell>
          <cell r="B614" t="str">
            <v>СДРУЖЕНИЕ НА СОБСТВЕНИЦИТЕ "Гр.Хасково, кв."Орфей" бл.2"</v>
          </cell>
          <cell r="C614" t="str">
            <v>МЖС</v>
          </cell>
          <cell r="D614" t="str">
            <v>обл.ХАСКОВО</v>
          </cell>
          <cell r="E614" t="str">
            <v>общ.ХАСКОВО</v>
          </cell>
          <cell r="F614" t="str">
            <v>гр.ХАСКОВО</v>
          </cell>
          <cell r="G614" t="str">
            <v>"ВМЛ-КОНСУЛТ" ЕООД</v>
          </cell>
          <cell r="H614" t="str">
            <v>225ВМЛ184</v>
          </cell>
          <cell r="I614">
            <v>42452</v>
          </cell>
          <cell r="J614" t="str">
            <v>1974</v>
          </cell>
          <cell r="K614">
            <v>6975</v>
          </cell>
          <cell r="L614">
            <v>6387</v>
          </cell>
          <cell r="M614">
            <v>131</v>
          </cell>
          <cell r="N614">
            <v>61.6</v>
          </cell>
          <cell r="O614">
            <v>412351</v>
          </cell>
          <cell r="P614">
            <v>837598</v>
          </cell>
          <cell r="Q614">
            <v>196900</v>
          </cell>
          <cell r="R614">
            <v>0</v>
          </cell>
          <cell r="S614" t="str">
            <v>E</v>
          </cell>
          <cell r="T614" t="str">
            <v>С</v>
          </cell>
          <cell r="U614" t="str">
            <v>Изолация на външна стена , Изолация на под, Изолация на покрив, Мерки по осветление, Подмяна на дограма</v>
          </cell>
          <cell r="V614">
            <v>405488</v>
          </cell>
          <cell r="W614">
            <v>254.75</v>
          </cell>
          <cell r="X614">
            <v>115845</v>
          </cell>
          <cell r="Y614">
            <v>750825</v>
          </cell>
          <cell r="Z614">
            <v>6.4812000000000003</v>
          </cell>
          <cell r="AA614" t="str">
            <v>„НП за ЕЕ на МЖС"</v>
          </cell>
          <cell r="AB614">
            <v>48.41</v>
          </cell>
        </row>
        <row r="615">
          <cell r="A615">
            <v>176879089</v>
          </cell>
          <cell r="B615" t="str">
            <v>СДРУЖЕНИЕ НА СОБСТВЕНИЦИТЕ "ГР. ГАБРОВО, УЛ. ПЕТЪР МИХОВ # 59,61,63"</v>
          </cell>
          <cell r="C615" t="str">
            <v>МЖС-ГАБРОВО, "ПЕТЪР МИХОВ" 59, 61, 63</v>
          </cell>
          <cell r="D615" t="str">
            <v>обл.ГАБРОВО</v>
          </cell>
          <cell r="E615" t="str">
            <v>общ.ГАБРОВО</v>
          </cell>
          <cell r="F615" t="str">
            <v>гр.ГАБРОВО</v>
          </cell>
          <cell r="G615" t="str">
            <v>"ВМЛ-КОНСУЛТ" ЕООД</v>
          </cell>
          <cell r="H615" t="str">
            <v>225ВМЛ185</v>
          </cell>
          <cell r="I615">
            <v>42468</v>
          </cell>
          <cell r="J615" t="str">
            <v>1985</v>
          </cell>
          <cell r="K615">
            <v>4488.1000000000004</v>
          </cell>
          <cell r="L615">
            <v>3754.42</v>
          </cell>
          <cell r="M615">
            <v>149.19999999999999</v>
          </cell>
          <cell r="N615">
            <v>72.900000000000006</v>
          </cell>
          <cell r="O615">
            <v>0</v>
          </cell>
          <cell r="P615">
            <v>560272</v>
          </cell>
          <cell r="Q615">
            <v>273817</v>
          </cell>
          <cell r="R615">
            <v>0</v>
          </cell>
          <cell r="S615" t="str">
            <v>E</v>
          </cell>
          <cell r="T615" t="str">
            <v>С</v>
          </cell>
          <cell r="U615" t="str">
            <v>Изолация на външна стена , Изолация на под, Изолация на покрив, Мерки по осветление, Подмяна на дограма</v>
          </cell>
          <cell r="V615">
            <v>286437</v>
          </cell>
          <cell r="W615">
            <v>145.523</v>
          </cell>
          <cell r="X615">
            <v>63080</v>
          </cell>
          <cell r="Y615">
            <v>459676</v>
          </cell>
          <cell r="Z615">
            <v>7.2870999999999997</v>
          </cell>
          <cell r="AA615" t="str">
            <v>„НП за ЕЕ на МЖС"</v>
          </cell>
          <cell r="AB615">
            <v>51.12</v>
          </cell>
        </row>
        <row r="616">
          <cell r="A616">
            <v>176825981</v>
          </cell>
          <cell r="B616" t="str">
            <v>Сдружение на собствениците, ГР.ЛЕВСКИ,  УЛ.АЛ.СТАМБОЛИЙСКИ, # 17</v>
          </cell>
          <cell r="C616" t="str">
            <v>МЖС</v>
          </cell>
          <cell r="D616" t="str">
            <v>обл.ПЛЕВЕН</v>
          </cell>
          <cell r="E616" t="str">
            <v>общ.ЛЕВСКИ</v>
          </cell>
          <cell r="F616" t="str">
            <v>гр.ЛЕВСКИ</v>
          </cell>
          <cell r="G616" t="str">
            <v>"ВМЛ-КОНСУЛТ" ЕООД</v>
          </cell>
          <cell r="H616" t="str">
            <v>225ВМЛ186</v>
          </cell>
          <cell r="I616">
            <v>42480</v>
          </cell>
          <cell r="J616" t="str">
            <v>1991</v>
          </cell>
          <cell r="K616">
            <v>7824</v>
          </cell>
          <cell r="L616">
            <v>5345</v>
          </cell>
          <cell r="M616">
            <v>143.6</v>
          </cell>
          <cell r="N616">
            <v>71.599999999999994</v>
          </cell>
          <cell r="O616">
            <v>767455</v>
          </cell>
          <cell r="P616">
            <v>767455</v>
          </cell>
          <cell r="Q616">
            <v>382900</v>
          </cell>
          <cell r="R616">
            <v>0</v>
          </cell>
          <cell r="S616" t="str">
            <v>E</v>
          </cell>
          <cell r="T616" t="str">
            <v>С</v>
          </cell>
          <cell r="U616" t="str">
            <v>Изолация на външна стена , Изолация на под, Изолация на покрив, Мерки по осветление, Подмяна на дограма</v>
          </cell>
          <cell r="V616">
            <v>384530</v>
          </cell>
          <cell r="W616">
            <v>209.35</v>
          </cell>
          <cell r="X616">
            <v>85050</v>
          </cell>
          <cell r="Y616">
            <v>590137</v>
          </cell>
          <cell r="Z616">
            <v>6.9386999999999999</v>
          </cell>
          <cell r="AA616" t="str">
            <v>„НП за ЕЕ на МЖС"</v>
          </cell>
          <cell r="AB616">
            <v>50.1</v>
          </cell>
        </row>
        <row r="617">
          <cell r="A617">
            <v>176837460</v>
          </cell>
          <cell r="B617" t="str">
            <v>СДРУЖЕНИЕ НА СОБСТВЕНИЦИТЕ "ГР.ТЪРГОВИЩЕ, ОБЩ.ТЪРГОВИЩЕ, УЛ."КЮСТЕНДЖА"79"</v>
          </cell>
          <cell r="C617" t="str">
            <v>МЖС-ТЪРГОВИЩЕ, "КЮСТЕНДЖА" БЛ. 79</v>
          </cell>
          <cell r="D617" t="str">
            <v>обл.ТЪРГОВИЩЕ</v>
          </cell>
          <cell r="E617" t="str">
            <v>общ.ТЪРГОВИЩЕ</v>
          </cell>
          <cell r="F617" t="str">
            <v>гр.ТЪРГОВИЩЕ</v>
          </cell>
          <cell r="G617" t="str">
            <v>"ВМЛ-КОНСУЛТ" ЕООД</v>
          </cell>
          <cell r="H617" t="str">
            <v>225ВМЛ187</v>
          </cell>
          <cell r="I617">
            <v>42488</v>
          </cell>
          <cell r="J617" t="str">
            <v>1986</v>
          </cell>
          <cell r="K617">
            <v>3368.9</v>
          </cell>
          <cell r="L617">
            <v>3210</v>
          </cell>
          <cell r="M617">
            <v>159.9</v>
          </cell>
          <cell r="N617">
            <v>75.400000000000006</v>
          </cell>
          <cell r="O617">
            <v>513420</v>
          </cell>
          <cell r="P617">
            <v>513420</v>
          </cell>
          <cell r="Q617">
            <v>241878</v>
          </cell>
          <cell r="R617">
            <v>0</v>
          </cell>
          <cell r="S617" t="str">
            <v>E</v>
          </cell>
          <cell r="T617" t="str">
            <v>С</v>
          </cell>
          <cell r="U617" t="str">
            <v>Изолация на външна стена , Изолация на под, Изолация на покрив, Мерки по осветление, Подмяна на дограма</v>
          </cell>
          <cell r="V617">
            <v>271543</v>
          </cell>
          <cell r="W617">
            <v>134.256</v>
          </cell>
          <cell r="X617">
            <v>57070</v>
          </cell>
          <cell r="Y617">
            <v>362417</v>
          </cell>
          <cell r="Z617">
            <v>6.3502999999999998</v>
          </cell>
          <cell r="AA617" t="str">
            <v>„НП за ЕЕ на МЖС"</v>
          </cell>
          <cell r="AB617">
            <v>52.88</v>
          </cell>
        </row>
        <row r="618">
          <cell r="A618">
            <v>176849943</v>
          </cell>
          <cell r="B618" t="str">
            <v>СДРУЖЕНИЕ НА СОБСТВЕНИЦИТЕ "ГР.ПЕРНИК КВ. ДИМОВА МАХАЛА БЛ.13"</v>
          </cell>
          <cell r="C618" t="str">
            <v>МЖС-ПЕРНИК, "ДИМОВА МАХАЛА", БЛ. 13</v>
          </cell>
          <cell r="D618" t="str">
            <v>обл.ПЕРНИК</v>
          </cell>
          <cell r="E618" t="str">
            <v>общ.ПЕРНИК</v>
          </cell>
          <cell r="F618" t="str">
            <v>гр.ПЕРНИК</v>
          </cell>
          <cell r="G618" t="str">
            <v>"ВМЛ-КОНСУЛТ" ЕООД</v>
          </cell>
          <cell r="H618" t="str">
            <v>225ВМЛ188</v>
          </cell>
          <cell r="I618">
            <v>42504</v>
          </cell>
          <cell r="J618" t="str">
            <v>1974</v>
          </cell>
          <cell r="K618">
            <v>11045.4</v>
          </cell>
          <cell r="L618">
            <v>9409.7000000000007</v>
          </cell>
          <cell r="M618">
            <v>188.7</v>
          </cell>
          <cell r="N618">
            <v>93.1</v>
          </cell>
          <cell r="O618">
            <v>0</v>
          </cell>
          <cell r="P618">
            <v>1775436</v>
          </cell>
          <cell r="Q618">
            <v>875787</v>
          </cell>
          <cell r="R618">
            <v>0</v>
          </cell>
          <cell r="S618" t="str">
            <v>F</v>
          </cell>
          <cell r="T618" t="str">
            <v>С</v>
          </cell>
          <cell r="U618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618">
            <v>899649</v>
          </cell>
          <cell r="W618">
            <v>397.15699999999998</v>
          </cell>
          <cell r="X618">
            <v>205700</v>
          </cell>
          <cell r="Y618">
            <v>835342</v>
          </cell>
          <cell r="Z618">
            <v>4.0609000000000002</v>
          </cell>
          <cell r="AA618" t="str">
            <v>„НП за ЕЕ на МЖС"</v>
          </cell>
          <cell r="AB618">
            <v>50.67</v>
          </cell>
        </row>
        <row r="619">
          <cell r="A619">
            <v>176949107</v>
          </cell>
          <cell r="B619" t="str">
            <v>СДРУЖЕНИЕ НА СОБСТВЕНИЦИТЕ "Гр.Хасково,ЖК "Орфей",блок #27Б</v>
          </cell>
          <cell r="C619" t="str">
            <v>МЖС</v>
          </cell>
          <cell r="D619" t="str">
            <v>обл.ХАСКОВО</v>
          </cell>
          <cell r="E619" t="str">
            <v>общ.ХАСКОВО</v>
          </cell>
          <cell r="F619" t="str">
            <v>гр.ХАСКОВО</v>
          </cell>
          <cell r="G619" t="str">
            <v>"ВМЛ-КОНСУЛТ" ЕООД</v>
          </cell>
          <cell r="H619" t="str">
            <v>225ВМЛ189</v>
          </cell>
          <cell r="I619">
            <v>42509</v>
          </cell>
          <cell r="J619" t="str">
            <v>1977</v>
          </cell>
          <cell r="K619">
            <v>5218.3999999999996</v>
          </cell>
          <cell r="L619">
            <v>4753</v>
          </cell>
          <cell r="M619">
            <v>139.5</v>
          </cell>
          <cell r="N619">
            <v>67.099999999999994</v>
          </cell>
          <cell r="O619">
            <v>300506</v>
          </cell>
          <cell r="P619">
            <v>662570</v>
          </cell>
          <cell r="Q619">
            <v>318600</v>
          </cell>
          <cell r="R619">
            <v>0</v>
          </cell>
          <cell r="S619" t="str">
            <v>F</v>
          </cell>
          <cell r="T619" t="str">
            <v>С</v>
          </cell>
          <cell r="U619" t="str">
            <v>Изолация на външна стена , Изолация на под, Изолация на покрив, Мерки по осветление, Подмяна на дограма</v>
          </cell>
          <cell r="V619">
            <v>343889</v>
          </cell>
          <cell r="W619">
            <v>225.94</v>
          </cell>
          <cell r="X619">
            <v>88113</v>
          </cell>
          <cell r="Y619">
            <v>548340</v>
          </cell>
          <cell r="Z619">
            <v>6.2230999999999996</v>
          </cell>
          <cell r="AA619" t="str">
            <v>„НП за ЕЕ на МЖС"</v>
          </cell>
          <cell r="AB619">
            <v>51.9</v>
          </cell>
        </row>
        <row r="620">
          <cell r="A620">
            <v>176821520</v>
          </cell>
          <cell r="B620" t="str">
            <v>Сдружение на собствениците "гр. Гоце Делчев, ж.к. "Дунав", бл. 13, бл. 14, бл. 15, бл. 16, бл. 17"</v>
          </cell>
          <cell r="C620" t="str">
            <v>МЖС-ГОЦЕ ДЕЛЧЕВ, БЛ. 13 ДО 17</v>
          </cell>
          <cell r="D620" t="str">
            <v>обл.БЛАГОЕВГРАД</v>
          </cell>
          <cell r="E620" t="str">
            <v>общ.ГОЦЕ ДЕЛЧЕВ</v>
          </cell>
          <cell r="F620" t="str">
            <v>гр.ГОЦЕ ДЕЛЧЕВ</v>
          </cell>
          <cell r="G620" t="str">
            <v>"ВМЛ-КОНСУЛТ" ЕООД</v>
          </cell>
          <cell r="H620" t="str">
            <v>225ВМЛ190</v>
          </cell>
          <cell r="I620">
            <v>42510</v>
          </cell>
          <cell r="J620" t="str">
            <v>1982-1990</v>
          </cell>
          <cell r="K620">
            <v>7900.79</v>
          </cell>
          <cell r="L620">
            <v>7667.79</v>
          </cell>
          <cell r="M620">
            <v>132.19999999999999</v>
          </cell>
          <cell r="N620">
            <v>73.900000000000006</v>
          </cell>
          <cell r="O620">
            <v>0</v>
          </cell>
          <cell r="P620">
            <v>1013856</v>
          </cell>
          <cell r="Q620">
            <v>566877</v>
          </cell>
          <cell r="R620">
            <v>0</v>
          </cell>
          <cell r="S620" t="str">
            <v>E</v>
          </cell>
          <cell r="T620" t="str">
            <v>С</v>
          </cell>
          <cell r="U620" t="str">
            <v>Изолация на външна стена , Изолация на под, Изолация на покрив, Мерки по осветление, Подмяна на дограма</v>
          </cell>
          <cell r="V620">
            <v>446979</v>
          </cell>
          <cell r="W620">
            <v>179.04</v>
          </cell>
          <cell r="X620">
            <v>85900</v>
          </cell>
          <cell r="Y620">
            <v>662820</v>
          </cell>
          <cell r="Z620">
            <v>7.7161</v>
          </cell>
          <cell r="AA620" t="str">
            <v>„НП за ЕЕ на МЖС"</v>
          </cell>
          <cell r="AB620">
            <v>44.08</v>
          </cell>
        </row>
        <row r="621">
          <cell r="A621">
            <v>176948717</v>
          </cell>
          <cell r="B621" t="str">
            <v>СДРУЖЕНИЕ НА СОБСТВЕНИЦИТЕ"ГР.СЕВЛИЕВО, УЛ.ЗДРАВЕЦ #6</v>
          </cell>
          <cell r="C621" t="str">
            <v>МЖС</v>
          </cell>
          <cell r="D621" t="str">
            <v>обл.ГАБРОВО</v>
          </cell>
          <cell r="E621" t="str">
            <v>общ.СЕВЛИЕВО</v>
          </cell>
          <cell r="F621" t="str">
            <v>гр.СЕВЛИЕВО</v>
          </cell>
          <cell r="G621" t="str">
            <v>"ВМЛ-КОНСУЛТ" ЕООД</v>
          </cell>
          <cell r="H621" t="str">
            <v>225ВМЛ191</v>
          </cell>
          <cell r="I621">
            <v>42520</v>
          </cell>
          <cell r="J621" t="str">
            <v>1970</v>
          </cell>
          <cell r="K621">
            <v>1974</v>
          </cell>
          <cell r="L621">
            <v>1484</v>
          </cell>
          <cell r="M621">
            <v>277.2</v>
          </cell>
          <cell r="N621">
            <v>62</v>
          </cell>
          <cell r="O621">
            <v>0</v>
          </cell>
          <cell r="P621">
            <v>277167</v>
          </cell>
          <cell r="Q621">
            <v>91800</v>
          </cell>
          <cell r="R621">
            <v>0</v>
          </cell>
          <cell r="S621" t="str">
            <v>E</v>
          </cell>
          <cell r="T621" t="str">
            <v>B</v>
          </cell>
          <cell r="U621" t="str">
            <v>Изолация на външна стена , Изолация на под, Изолация на покрив, Мерки по осветление, Подмяна на дограма</v>
          </cell>
          <cell r="V621">
            <v>185373</v>
          </cell>
          <cell r="W621">
            <v>58.893000000000001</v>
          </cell>
          <cell r="X621">
            <v>26000</v>
          </cell>
          <cell r="Y621">
            <v>175402</v>
          </cell>
          <cell r="Z621">
            <v>6.7462</v>
          </cell>
          <cell r="AA621" t="str">
            <v>„НП за ЕЕ на МЖС"</v>
          </cell>
          <cell r="AB621">
            <v>66.88</v>
          </cell>
        </row>
        <row r="622">
          <cell r="A622">
            <v>176951300</v>
          </cell>
          <cell r="B622" t="str">
            <v>СДРУЖЕНИЕ НА СОБСТВЕНИЦИТЕ "гр.Хасково,общ.Хасково,ж.к."Орфей" бл.13</v>
          </cell>
          <cell r="C622" t="str">
            <v>МЖС</v>
          </cell>
          <cell r="D622" t="str">
            <v>обл.ХАСКОВО</v>
          </cell>
          <cell r="E622" t="str">
            <v>общ.ХАСКОВО</v>
          </cell>
          <cell r="F622" t="str">
            <v>гр.ХАСКОВО</v>
          </cell>
          <cell r="G622" t="str">
            <v>"ВМЛ-КОНСУЛТ" ЕООД</v>
          </cell>
          <cell r="H622" t="str">
            <v>225ВМЛ192</v>
          </cell>
          <cell r="I622">
            <v>42521</v>
          </cell>
          <cell r="J622" t="str">
            <v>1979</v>
          </cell>
          <cell r="K622">
            <v>4701</v>
          </cell>
          <cell r="L622">
            <v>4416</v>
          </cell>
          <cell r="M622">
            <v>137.19999999999999</v>
          </cell>
          <cell r="N622">
            <v>62.2</v>
          </cell>
          <cell r="O622">
            <v>0</v>
          </cell>
          <cell r="P622">
            <v>605037</v>
          </cell>
          <cell r="Q622">
            <v>304900</v>
          </cell>
          <cell r="R622">
            <v>0</v>
          </cell>
          <cell r="S622" t="str">
            <v>F</v>
          </cell>
          <cell r="T622" t="str">
            <v>С</v>
          </cell>
          <cell r="U622" t="str">
            <v>Изолация на външна стена , Изолация на под, Изолация на покрив, Мерки по осветление, Подмяна на дограма</v>
          </cell>
          <cell r="V622">
            <v>300042</v>
          </cell>
          <cell r="W622">
            <v>199.65</v>
          </cell>
          <cell r="X622">
            <v>76877</v>
          </cell>
          <cell r="Y622">
            <v>539965</v>
          </cell>
          <cell r="Z622">
            <v>7.0236999999999998</v>
          </cell>
          <cell r="AA622" t="str">
            <v>„НП за ЕЕ на МЖС"</v>
          </cell>
          <cell r="AB622">
            <v>49.59</v>
          </cell>
        </row>
        <row r="623">
          <cell r="A623">
            <v>176816683</v>
          </cell>
          <cell r="B623" t="str">
            <v>СДРУЖЕНИЕ НА СОБСТВЕНИЦИТЕ "Гр.Хасково, ЖК "Орфей", блок N 15</v>
          </cell>
          <cell r="C623" t="str">
            <v>МЖС</v>
          </cell>
          <cell r="D623" t="str">
            <v>обл.ХАСКОВО</v>
          </cell>
          <cell r="E623" t="str">
            <v>общ.ХАСКОВО</v>
          </cell>
          <cell r="F623" t="str">
            <v>гр.ХАСКОВО</v>
          </cell>
          <cell r="G623" t="str">
            <v>"ВМЛ-КОНСУЛТ" ЕООД</v>
          </cell>
          <cell r="H623" t="str">
            <v>225ВМЛ193</v>
          </cell>
          <cell r="I623">
            <v>42521</v>
          </cell>
          <cell r="J623" t="str">
            <v>1981</v>
          </cell>
          <cell r="K623">
            <v>7938</v>
          </cell>
          <cell r="L623">
            <v>6619</v>
          </cell>
          <cell r="M623">
            <v>122</v>
          </cell>
          <cell r="N623">
            <v>64.7</v>
          </cell>
          <cell r="O623">
            <v>480297</v>
          </cell>
          <cell r="P623">
            <v>807811</v>
          </cell>
          <cell r="Q623">
            <v>427800</v>
          </cell>
          <cell r="R623">
            <v>0</v>
          </cell>
          <cell r="S623" t="str">
            <v>E</v>
          </cell>
          <cell r="T623" t="str">
            <v>С</v>
          </cell>
          <cell r="U623" t="str">
            <v>Изолация на външна стена , Изолация на под, Изолация на покрив, Мерки по осветление, Подмяна на дограма</v>
          </cell>
          <cell r="V623">
            <v>379965</v>
          </cell>
          <cell r="W623">
            <v>164.38</v>
          </cell>
          <cell r="X623">
            <v>82290</v>
          </cell>
          <cell r="Y623">
            <v>820431</v>
          </cell>
          <cell r="Z623">
            <v>9.9699000000000009</v>
          </cell>
          <cell r="AA623" t="str">
            <v>„НП за ЕЕ на МЖС"</v>
          </cell>
          <cell r="AB623">
            <v>47.03</v>
          </cell>
        </row>
        <row r="624">
          <cell r="A624">
            <v>176819003</v>
          </cell>
          <cell r="B624" t="str">
            <v>СДРУЖЕНИЕ НА СОБСТВЕНИЦИТЕ "Гр.Хасково, ЖК "Орфей", блок N 11</v>
          </cell>
          <cell r="C624" t="str">
            <v>МЖС</v>
          </cell>
          <cell r="D624" t="str">
            <v>обл.ХАСКОВО</v>
          </cell>
          <cell r="E624" t="str">
            <v>общ.ХАСКОВО</v>
          </cell>
          <cell r="F624" t="str">
            <v>гр.ХАСКОВО</v>
          </cell>
          <cell r="G624" t="str">
            <v>"ВМЛ-КОНСУЛТ" ЕООД</v>
          </cell>
          <cell r="H624" t="str">
            <v>225ВМЛ194</v>
          </cell>
          <cell r="I624">
            <v>42521</v>
          </cell>
          <cell r="J624" t="str">
            <v>1985</v>
          </cell>
          <cell r="K624">
            <v>4512</v>
          </cell>
          <cell r="L624">
            <v>4255</v>
          </cell>
          <cell r="M624">
            <v>134.4</v>
          </cell>
          <cell r="N624">
            <v>69.2</v>
          </cell>
          <cell r="O624">
            <v>271275</v>
          </cell>
          <cell r="P624">
            <v>571757</v>
          </cell>
          <cell r="Q624">
            <v>294400</v>
          </cell>
          <cell r="R624">
            <v>0</v>
          </cell>
          <cell r="S624" t="str">
            <v>F</v>
          </cell>
          <cell r="T624" t="str">
            <v>С</v>
          </cell>
          <cell r="U624" t="str">
            <v>Изолация на външна стена , Изолация на под, Изолация на покрив, Мерки по осветление, Подмяна на дограма</v>
          </cell>
          <cell r="V624">
            <v>277262</v>
          </cell>
          <cell r="W624">
            <v>184.56</v>
          </cell>
          <cell r="X624">
            <v>71667</v>
          </cell>
          <cell r="Y624">
            <v>424082</v>
          </cell>
          <cell r="Z624">
            <v>5.9173</v>
          </cell>
          <cell r="AA624" t="str">
            <v>„НП за ЕЕ на МЖС"</v>
          </cell>
          <cell r="AB624">
            <v>48.49</v>
          </cell>
        </row>
        <row r="625">
          <cell r="A625">
            <v>176950981</v>
          </cell>
          <cell r="B625" t="str">
            <v>СДРУЖЕНИЕ НА СОБСТВЕНИЦИТЕ "ГР. СЕВЛИЕВО, УЛ.СТЕФАН ПЕШЕВ" #103 А и Б"</v>
          </cell>
          <cell r="C625" t="str">
            <v>МЖС - ТЪРГОВСКА ЧАСТ</v>
          </cell>
          <cell r="D625" t="str">
            <v>обл.ГАБРОВО</v>
          </cell>
          <cell r="E625" t="str">
            <v>общ.СЕВЛИЕВО</v>
          </cell>
          <cell r="F625" t="str">
            <v>гр.СЕВЛИЕВО</v>
          </cell>
          <cell r="G625" t="str">
            <v>"ВМЛ-КОНСУЛТ" ЕООД</v>
          </cell>
          <cell r="H625" t="str">
            <v>225ВМЛ196</v>
          </cell>
          <cell r="I625">
            <v>42524</v>
          </cell>
          <cell r="J625" t="str">
            <v>1950</v>
          </cell>
          <cell r="K625">
            <v>331</v>
          </cell>
          <cell r="L625">
            <v>331</v>
          </cell>
          <cell r="M625">
            <v>49.74</v>
          </cell>
          <cell r="N625">
            <v>97.2</v>
          </cell>
          <cell r="O625">
            <v>0</v>
          </cell>
          <cell r="P625">
            <v>60187</v>
          </cell>
          <cell r="Q625">
            <v>32170</v>
          </cell>
          <cell r="R625">
            <v>0</v>
          </cell>
          <cell r="S625" t="str">
            <v>С</v>
          </cell>
          <cell r="T625" t="str">
            <v>B</v>
          </cell>
          <cell r="U625" t="str">
            <v>Изолация на външна стена , Изолация на покрив, Подмяна на дограма</v>
          </cell>
          <cell r="V625">
            <v>37004</v>
          </cell>
          <cell r="W625">
            <v>30.31</v>
          </cell>
          <cell r="X625">
            <v>11110</v>
          </cell>
          <cell r="Y625">
            <v>59692</v>
          </cell>
          <cell r="Z625">
            <v>5.3727999999999998</v>
          </cell>
          <cell r="AA625" t="str">
            <v>„НП за ЕЕ на МЖС"</v>
          </cell>
          <cell r="AB625">
            <v>61.48</v>
          </cell>
        </row>
        <row r="626">
          <cell r="A626">
            <v>176867667</v>
          </cell>
          <cell r="B626" t="str">
            <v>СДРУЖЕНИЕ НА СОБСТВЕНИЦИТЕ "МЕХАНИЧНА ФУРНА - ГР.ПЕРНИК УЛ.СВ.СВ.КИРИЛ И МЕТОДИЙ БЛ.14"</v>
          </cell>
          <cell r="C626" t="str">
            <v>МЖС-ПЕРНИК, "СВ. СВ. КИРИЛ И МЕТОДИЙ" БЛ. 14</v>
          </cell>
          <cell r="D626" t="str">
            <v>обл.ПЕРНИК</v>
          </cell>
          <cell r="E626" t="str">
            <v>общ.ПЕРНИК</v>
          </cell>
          <cell r="F626" t="str">
            <v>гр.ПЕРНИК</v>
          </cell>
          <cell r="G626" t="str">
            <v>"ВМЛ-КОНСУЛТ" ЕООД</v>
          </cell>
          <cell r="H626" t="str">
            <v>225ВМЛ197</v>
          </cell>
          <cell r="I626">
            <v>42529</v>
          </cell>
          <cell r="J626" t="str">
            <v>1969-1970</v>
          </cell>
          <cell r="K626">
            <v>4103.57</v>
          </cell>
          <cell r="L626">
            <v>3416.45</v>
          </cell>
          <cell r="M626">
            <v>198.4</v>
          </cell>
          <cell r="N626">
            <v>95.3</v>
          </cell>
          <cell r="O626">
            <v>0</v>
          </cell>
          <cell r="P626">
            <v>677250</v>
          </cell>
          <cell r="Q626">
            <v>325200</v>
          </cell>
          <cell r="R626">
            <v>0</v>
          </cell>
          <cell r="S626" t="str">
            <v>F</v>
          </cell>
          <cell r="T626" t="str">
            <v>С</v>
          </cell>
          <cell r="U626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626">
            <v>352050</v>
          </cell>
          <cell r="W626">
            <v>143.1</v>
          </cell>
          <cell r="X626">
            <v>78170</v>
          </cell>
          <cell r="Y626">
            <v>491008</v>
          </cell>
          <cell r="Z626">
            <v>6.2812000000000001</v>
          </cell>
          <cell r="AA626" t="str">
            <v>„НП за ЕЕ на МЖС"</v>
          </cell>
          <cell r="AB626">
            <v>51.98</v>
          </cell>
        </row>
        <row r="627">
          <cell r="A627">
            <v>176930007</v>
          </cell>
          <cell r="B627" t="str">
            <v>СДРУЖЕНИЕ НА СОБСТВЕНИЦИТЕ - ТЪРГОВИЩЕ, УЛ. ПАЛАУЗОВ 8</v>
          </cell>
          <cell r="C627" t="str">
            <v>МЖС</v>
          </cell>
          <cell r="D627" t="str">
            <v>обл.ТЪРГОВИЩЕ</v>
          </cell>
          <cell r="E627" t="str">
            <v>общ.ТЪРГОВИЩЕ</v>
          </cell>
          <cell r="F627" t="str">
            <v>гр.ТЪРГОВИЩЕ</v>
          </cell>
          <cell r="G627" t="str">
            <v>"ВМЛ-КОНСУЛТ" ЕООД</v>
          </cell>
          <cell r="H627" t="str">
            <v>225ВМЛ200</v>
          </cell>
          <cell r="I627">
            <v>42590</v>
          </cell>
          <cell r="J627" t="str">
            <v>1976</v>
          </cell>
          <cell r="K627">
            <v>6504</v>
          </cell>
          <cell r="L627">
            <v>4425</v>
          </cell>
          <cell r="M627">
            <v>1645</v>
          </cell>
          <cell r="N627">
            <v>76.599999999999994</v>
          </cell>
          <cell r="O627">
            <v>0</v>
          </cell>
          <cell r="P627">
            <v>727792</v>
          </cell>
          <cell r="Q627">
            <v>338800</v>
          </cell>
          <cell r="R627">
            <v>0</v>
          </cell>
          <cell r="S627" t="str">
            <v>F</v>
          </cell>
          <cell r="T627" t="str">
            <v>С</v>
          </cell>
          <cell r="U627" t="str">
            <v>Изолация на външна стена , Изолация на под, Изолация на покрив, Мерки по осветление, Подмяна на дограма</v>
          </cell>
          <cell r="V627">
            <v>388898</v>
          </cell>
          <cell r="W627">
            <v>177.28800000000001</v>
          </cell>
          <cell r="X627">
            <v>77890</v>
          </cell>
          <cell r="Y627">
            <v>433447</v>
          </cell>
          <cell r="Z627">
            <v>5.5648</v>
          </cell>
          <cell r="AA627" t="str">
            <v>„НП за ЕЕ на МЖС"</v>
          </cell>
          <cell r="AB627">
            <v>53.43</v>
          </cell>
        </row>
        <row r="628">
          <cell r="A628">
            <v>176842728</v>
          </cell>
          <cell r="B628" t="str">
            <v>СДРУЖЕНИЕ НА СОБСТВЕНИЦИТЕ" НАДЕЖДА, ГР.ПЛЕВЕН, Ж.К ДРУЖБА, БЛ.133 Б"</v>
          </cell>
          <cell r="C628" t="str">
            <v>МЖС-ПЛЕВЕН, "ДРУЖБА 1", БЛ. 133Б</v>
          </cell>
          <cell r="D628" t="str">
            <v>обл.ПЛЕВЕН</v>
          </cell>
          <cell r="E628" t="str">
            <v>общ.ПЛЕВЕН</v>
          </cell>
          <cell r="F628" t="str">
            <v>гр.ПЛЕВЕН</v>
          </cell>
          <cell r="G628" t="str">
            <v>"ВМЛ-КОНСУЛТ" ЕООД</v>
          </cell>
          <cell r="H628" t="str">
            <v>225ВМЛ201</v>
          </cell>
          <cell r="I628">
            <v>42608</v>
          </cell>
          <cell r="J628" t="str">
            <v>1980</v>
          </cell>
          <cell r="K628">
            <v>6128.55</v>
          </cell>
          <cell r="L628">
            <v>5256.34</v>
          </cell>
          <cell r="M628">
            <v>160.1</v>
          </cell>
          <cell r="N628">
            <v>66.88</v>
          </cell>
          <cell r="O628">
            <v>0</v>
          </cell>
          <cell r="P628">
            <v>841225</v>
          </cell>
          <cell r="Q628">
            <v>351100</v>
          </cell>
          <cell r="R628">
            <v>0</v>
          </cell>
          <cell r="S628" t="str">
            <v>G</v>
          </cell>
          <cell r="T628" t="str">
            <v>С</v>
          </cell>
          <cell r="U628" t="str">
            <v>Изолация на външна стена , Изолация на под, Изолация на покрив, Мерки по осветление, Подмяна на дограма</v>
          </cell>
          <cell r="V628">
            <v>489977</v>
          </cell>
          <cell r="W628">
            <v>333.20600000000002</v>
          </cell>
          <cell r="X628">
            <v>129440</v>
          </cell>
          <cell r="Y628">
            <v>515939</v>
          </cell>
          <cell r="Z628">
            <v>3.9859</v>
          </cell>
          <cell r="AA628" t="str">
            <v>„НП за ЕЕ на МЖС"</v>
          </cell>
          <cell r="AB628">
            <v>58.24</v>
          </cell>
        </row>
        <row r="629">
          <cell r="A629">
            <v>176842468</v>
          </cell>
          <cell r="B629" t="str">
            <v>СДРУЖЕНИЕ НА СОБСТВЕНИЦИТЕ "ГР.ПЕРНИК - ИЗТОК, УЛ.БЛ.ГЕБРЕВ БЛ.60 ВХ.А,Б,В,Г,Д,Е,Ж,3"</v>
          </cell>
          <cell r="C629" t="str">
            <v>МЖС-ПЕРНИК, "ИЗТОК" БЛ. 60</v>
          </cell>
          <cell r="D629" t="str">
            <v>обл.ПЕРНИК</v>
          </cell>
          <cell r="E629" t="str">
            <v>общ.ПЕРНИК</v>
          </cell>
          <cell r="F629" t="str">
            <v>гр.ПЕРНИК</v>
          </cell>
          <cell r="G629" t="str">
            <v>"СТРОЙНАДЗОР" ООД</v>
          </cell>
          <cell r="H629" t="str">
            <v>229СТР005</v>
          </cell>
          <cell r="I629">
            <v>42354</v>
          </cell>
          <cell r="J629" t="str">
            <v>1982</v>
          </cell>
          <cell r="K629">
            <v>14946</v>
          </cell>
          <cell r="L629">
            <v>13947</v>
          </cell>
          <cell r="M629">
            <v>178</v>
          </cell>
          <cell r="N629">
            <v>99.1</v>
          </cell>
          <cell r="O629">
            <v>1882961</v>
          </cell>
          <cell r="P629">
            <v>2356709</v>
          </cell>
          <cell r="Q629">
            <v>1309000</v>
          </cell>
          <cell r="R629">
            <v>1232331</v>
          </cell>
          <cell r="S629" t="str">
            <v>E</v>
          </cell>
          <cell r="T629" t="str">
            <v>С</v>
          </cell>
          <cell r="U629" t="str">
            <v>Изолация на външна стена , Изолация на под, Изолация на покрив, Мерки по осветление, Подмяна на дограма</v>
          </cell>
          <cell r="V629">
            <v>1038094</v>
          </cell>
          <cell r="W629">
            <v>453.6</v>
          </cell>
          <cell r="X629">
            <v>95192</v>
          </cell>
          <cell r="Y629">
            <v>1283862</v>
          </cell>
          <cell r="Z629">
            <v>13.487</v>
          </cell>
          <cell r="AA629" t="str">
            <v>„НП за ЕЕ на МЖС"</v>
          </cell>
          <cell r="AB629">
            <v>44.04</v>
          </cell>
        </row>
        <row r="630">
          <cell r="A630">
            <v>176824477</v>
          </cell>
          <cell r="B630" t="str">
            <v>СДРУЖЕНИЕ НА СОБСТВЕНИЦИТЕ "М. ГОРКИ 10", ГР. ПЕРНИК</v>
          </cell>
          <cell r="C630" t="str">
            <v>МЖС-ПЕРНИК, "ИЗТОК" БЛ. 10</v>
          </cell>
          <cell r="D630" t="str">
            <v>обл.ПЕРНИК</v>
          </cell>
          <cell r="E630" t="str">
            <v>общ.ПЕРНИК</v>
          </cell>
          <cell r="F630" t="str">
            <v>гр.ПЕРНИК</v>
          </cell>
          <cell r="G630" t="str">
            <v>"СТРОЙНАДЗОР" ООД</v>
          </cell>
          <cell r="H630" t="str">
            <v>229СТР006</v>
          </cell>
          <cell r="I630">
            <v>42354</v>
          </cell>
          <cell r="J630" t="str">
            <v>1982</v>
          </cell>
          <cell r="K630">
            <v>10660.4</v>
          </cell>
          <cell r="L630">
            <v>8778</v>
          </cell>
          <cell r="M630">
            <v>208.7</v>
          </cell>
          <cell r="N630">
            <v>109.1</v>
          </cell>
          <cell r="O630">
            <v>1334391</v>
          </cell>
          <cell r="P630">
            <v>1725348</v>
          </cell>
          <cell r="Q630">
            <v>901200</v>
          </cell>
          <cell r="R630">
            <v>1397745</v>
          </cell>
          <cell r="S630" t="str">
            <v>E</v>
          </cell>
          <cell r="T630" t="str">
            <v>С</v>
          </cell>
          <cell r="U630" t="str">
            <v>Изолация на външна стена , Изолация на под, Изолация на покрив, Мерки по осветление, Подмяна на дограма</v>
          </cell>
          <cell r="V630">
            <v>821511</v>
          </cell>
          <cell r="W630">
            <v>282.60000000000002</v>
          </cell>
          <cell r="X630">
            <v>71523</v>
          </cell>
          <cell r="Y630">
            <v>932051</v>
          </cell>
          <cell r="Z630">
            <v>13.0314</v>
          </cell>
          <cell r="AA630" t="str">
            <v>„НП за ЕЕ на МЖС"</v>
          </cell>
          <cell r="AB630">
            <v>47.61</v>
          </cell>
        </row>
        <row r="631">
          <cell r="A631">
            <v>176844227</v>
          </cell>
          <cell r="B631" t="str">
            <v>СДРУЖЕНИЕ НА СОБСТВЕНИЦИТЕ "БРЕЗНИК - Д-Р ЙОРДАН СТЕФАНОВ ПЕТ ВХОД А и Б "</v>
          </cell>
          <cell r="C631" t="str">
            <v>МЖС-БРЕЗНИК, "Й. СТЕФАНОВ", БЛ. 5</v>
          </cell>
          <cell r="D631" t="str">
            <v>обл.ПЕРНИК</v>
          </cell>
          <cell r="E631" t="str">
            <v>общ.БРЕЗНИК</v>
          </cell>
          <cell r="F631" t="str">
            <v>гр.БРЕЗНИК</v>
          </cell>
          <cell r="G631" t="str">
            <v>"СТРОЙНАДЗОР" ООД</v>
          </cell>
          <cell r="H631" t="str">
            <v>229СТР053</v>
          </cell>
          <cell r="I631">
            <v>42276</v>
          </cell>
          <cell r="J631" t="str">
            <v>1978</v>
          </cell>
          <cell r="K631">
            <v>2496.2399999999998</v>
          </cell>
          <cell r="L631">
            <v>2136</v>
          </cell>
          <cell r="M631">
            <v>238.1</v>
          </cell>
          <cell r="N631">
            <v>100.1</v>
          </cell>
          <cell r="O631">
            <v>351607</v>
          </cell>
          <cell r="P631">
            <v>508620</v>
          </cell>
          <cell r="Q631">
            <v>214000</v>
          </cell>
          <cell r="R631">
            <v>0</v>
          </cell>
          <cell r="S631" t="str">
            <v>E</v>
          </cell>
          <cell r="T631" t="str">
            <v>С</v>
          </cell>
          <cell r="U631" t="str">
            <v>Изолация на външна стена , Изолация на под, Изолация на покрив, Мерки по осветление, Подмяна на дограма</v>
          </cell>
          <cell r="V631">
            <v>294799</v>
          </cell>
          <cell r="W631">
            <v>26.86</v>
          </cell>
          <cell r="X631">
            <v>19705</v>
          </cell>
          <cell r="Y631">
            <v>224000</v>
          </cell>
          <cell r="Z631">
            <v>11.367599999999999</v>
          </cell>
          <cell r="AA631" t="str">
            <v>„НП за ЕЕ на МЖС"</v>
          </cell>
          <cell r="AB631">
            <v>57.96</v>
          </cell>
        </row>
        <row r="632">
          <cell r="A632">
            <v>176817372</v>
          </cell>
          <cell r="B632" t="str">
            <v>СДРУЖЕНИЕ НА СОБСТВЕНИЦИТЕ "ИЗГРЕВ-32"</v>
          </cell>
          <cell r="C632" t="str">
            <v>МЖС-БУРГАС, "ИЗГРЕВ" БЛ. 32</v>
          </cell>
          <cell r="D632" t="str">
            <v>обл.БУРГАС</v>
          </cell>
          <cell r="E632" t="str">
            <v>общ.БУРГАС</v>
          </cell>
          <cell r="F632" t="str">
            <v>гр.БУРГАС</v>
          </cell>
          <cell r="G632" t="str">
            <v>"ЕН АР КОНСУЛТ" ЕООД</v>
          </cell>
          <cell r="H632" t="str">
            <v>236ЕНА012</v>
          </cell>
          <cell r="I632">
            <v>42241</v>
          </cell>
          <cell r="J632" t="str">
            <v>1976</v>
          </cell>
          <cell r="K632">
            <v>7872.25</v>
          </cell>
          <cell r="L632">
            <v>6569</v>
          </cell>
          <cell r="M632">
            <v>157.30000000000001</v>
          </cell>
          <cell r="N632">
            <v>96.7</v>
          </cell>
          <cell r="O632">
            <v>636980</v>
          </cell>
          <cell r="P632">
            <v>1033323</v>
          </cell>
          <cell r="Q632">
            <v>635498</v>
          </cell>
          <cell r="R632">
            <v>226364</v>
          </cell>
          <cell r="S632" t="str">
            <v>E</v>
          </cell>
          <cell r="T632" t="str">
            <v>С</v>
          </cell>
          <cell r="U632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632">
            <v>397826</v>
          </cell>
          <cell r="W632">
            <v>180.52</v>
          </cell>
          <cell r="X632">
            <v>75382.679999999993</v>
          </cell>
          <cell r="Y632">
            <v>603390</v>
          </cell>
          <cell r="Z632">
            <v>8.0043000000000006</v>
          </cell>
          <cell r="AA632" t="str">
            <v>„НП за ЕЕ на МЖС"</v>
          </cell>
          <cell r="AB632">
            <v>38.49</v>
          </cell>
        </row>
        <row r="633">
          <cell r="A633">
            <v>176820322</v>
          </cell>
          <cell r="B633" t="str">
            <v>СДРУЖЕНИЕ НА СОБСТВЕНИЦИТЕ "ж.к.ИЗГРЕВ бл.57 вх.1-ви, 2-ри, 3-ти ,4-ри"</v>
          </cell>
          <cell r="C633" t="str">
            <v>МЖС-БУРГАС, КВ. "ИЗГРЕВ"</v>
          </cell>
          <cell r="D633" t="str">
            <v>обл.БУРГАС</v>
          </cell>
          <cell r="E633" t="str">
            <v>общ.БУРГАС</v>
          </cell>
          <cell r="F633" t="str">
            <v>гр.БУРГАС</v>
          </cell>
          <cell r="G633" t="str">
            <v>"ЕН АР КОНСУЛТ" ЕООД</v>
          </cell>
          <cell r="H633" t="str">
            <v>236ЕНА013</v>
          </cell>
          <cell r="I633">
            <v>42241</v>
          </cell>
          <cell r="J633" t="str">
            <v>1978</v>
          </cell>
          <cell r="K633">
            <v>7865.35</v>
          </cell>
          <cell r="L633">
            <v>6447</v>
          </cell>
          <cell r="M633">
            <v>170.7</v>
          </cell>
          <cell r="N633">
            <v>94.3</v>
          </cell>
          <cell r="O633">
            <v>620372</v>
          </cell>
          <cell r="P633">
            <v>1100366</v>
          </cell>
          <cell r="Q633">
            <v>608089</v>
          </cell>
          <cell r="R633">
            <v>304720</v>
          </cell>
          <cell r="S633" t="str">
            <v>E</v>
          </cell>
          <cell r="T633" t="str">
            <v>С</v>
          </cell>
          <cell r="U633" t="str">
            <v>ВЕИ, 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633">
            <v>492278</v>
          </cell>
          <cell r="W633">
            <v>199.85</v>
          </cell>
          <cell r="X633">
            <v>74034</v>
          </cell>
          <cell r="Y633">
            <v>694990</v>
          </cell>
          <cell r="Z633">
            <v>9.3873999999999995</v>
          </cell>
          <cell r="AA633" t="str">
            <v>„НП за ЕЕ на МЖС"</v>
          </cell>
          <cell r="AB633">
            <v>44.73</v>
          </cell>
        </row>
        <row r="634">
          <cell r="A634">
            <v>176833387</v>
          </cell>
          <cell r="B634" t="str">
            <v>СДРУЖЕНИЕ НА СОБСТВЕНИЦИТЕ "Област Бургас, гр.Бургас, Община Бургас, кметство Изгрев, ж.к.Изгрев бл.</v>
          </cell>
          <cell r="C634" t="str">
            <v>МЖС-БУРГАС, БЛ. 20</v>
          </cell>
          <cell r="D634" t="str">
            <v>обл.БУРГАС</v>
          </cell>
          <cell r="E634" t="str">
            <v>общ.БУРГАС</v>
          </cell>
          <cell r="F634" t="str">
            <v>гр.БУРГАС</v>
          </cell>
          <cell r="G634" t="str">
            <v>"ЕН АР КОНСУЛТ" ЕООД</v>
          </cell>
          <cell r="H634" t="str">
            <v>236ЕНА016</v>
          </cell>
          <cell r="I634">
            <v>42263</v>
          </cell>
          <cell r="J634" t="str">
            <v>1974</v>
          </cell>
          <cell r="K634">
            <v>7888.94</v>
          </cell>
          <cell r="L634">
            <v>6455</v>
          </cell>
          <cell r="M634">
            <v>164.8</v>
          </cell>
          <cell r="N634">
            <v>98.6</v>
          </cell>
          <cell r="O634">
            <v>675378</v>
          </cell>
          <cell r="P634">
            <v>1064024</v>
          </cell>
          <cell r="Q634">
            <v>636372</v>
          </cell>
          <cell r="R634">
            <v>391388</v>
          </cell>
          <cell r="S634" t="str">
            <v>E</v>
          </cell>
          <cell r="T634" t="str">
            <v>С</v>
          </cell>
          <cell r="U634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634">
            <v>427652</v>
          </cell>
          <cell r="W634">
            <v>155.15</v>
          </cell>
          <cell r="X634">
            <v>34675.480000000003</v>
          </cell>
          <cell r="Y634">
            <v>465115.2</v>
          </cell>
          <cell r="Z634">
            <v>13.4133</v>
          </cell>
          <cell r="AA634" t="str">
            <v>„НП за ЕЕ на МЖС"</v>
          </cell>
          <cell r="AB634">
            <v>40.19</v>
          </cell>
        </row>
        <row r="635">
          <cell r="A635">
            <v>176833184</v>
          </cell>
          <cell r="B635" t="str">
            <v>СДРУЖЕНИЕ НА СОБСТВЕНИЦИТЕ ", гр.Бургас ж.к.Изгрев бл.7 вх.1,вх.2, вх.3,вх.4</v>
          </cell>
          <cell r="C635" t="str">
            <v>МЖС БУРГАС, БЛ.7</v>
          </cell>
          <cell r="D635" t="str">
            <v>обл.БУРГАС</v>
          </cell>
          <cell r="E635" t="str">
            <v>общ.БУРГАС</v>
          </cell>
          <cell r="F635" t="str">
            <v>гр.БУРГАС</v>
          </cell>
          <cell r="G635" t="str">
            <v>"ЕН АР КОНСУЛТ" ЕООД</v>
          </cell>
          <cell r="H635" t="str">
            <v>236ЕНА017</v>
          </cell>
          <cell r="I635">
            <v>42263</v>
          </cell>
          <cell r="J635" t="str">
            <v>1976</v>
          </cell>
          <cell r="K635">
            <v>7887</v>
          </cell>
          <cell r="L635">
            <v>6483</v>
          </cell>
          <cell r="M635">
            <v>187.3</v>
          </cell>
          <cell r="N635">
            <v>99</v>
          </cell>
          <cell r="O635">
            <v>649746</v>
          </cell>
          <cell r="P635">
            <v>1214288</v>
          </cell>
          <cell r="Q635">
            <v>642100</v>
          </cell>
          <cell r="R635">
            <v>314096</v>
          </cell>
          <cell r="S635" t="str">
            <v>E</v>
          </cell>
          <cell r="T635" t="str">
            <v>С</v>
          </cell>
          <cell r="U635" t="str">
            <v>ВЕИ, 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635">
            <v>572176</v>
          </cell>
          <cell r="W635">
            <v>237.47</v>
          </cell>
          <cell r="X635">
            <v>52999.01</v>
          </cell>
          <cell r="Y635">
            <v>566779.87</v>
          </cell>
          <cell r="Z635">
            <v>10.694100000000001</v>
          </cell>
          <cell r="AA635" t="str">
            <v>„НП за ЕЕ на МЖС"</v>
          </cell>
          <cell r="AB635">
            <v>47.12</v>
          </cell>
        </row>
        <row r="636">
          <cell r="A636">
            <v>176837556</v>
          </cell>
          <cell r="B636" t="str">
            <v>СДРУЖЕНИЕ НА СОБСТВЕНИЦИТЕ "гр.БУРГАС к/с "ИЗГРЕВ" бл.29а-ЗДРАВЕЦ"</v>
          </cell>
          <cell r="C636" t="str">
            <v>МЖС-БУРГАС, "ИЗГРЕВ", БЛ. 29А</v>
          </cell>
          <cell r="D636" t="str">
            <v>обл.БУРГАС</v>
          </cell>
          <cell r="E636" t="str">
            <v>общ.БУРГАС</v>
          </cell>
          <cell r="F636" t="str">
            <v>гр.БУРГАС</v>
          </cell>
          <cell r="G636" t="str">
            <v>"ЕН АР КОНСУЛТ" ЕООД</v>
          </cell>
          <cell r="H636" t="str">
            <v>236ЕНА024</v>
          </cell>
          <cell r="I636">
            <v>42343</v>
          </cell>
          <cell r="J636" t="str">
            <v>1977</v>
          </cell>
          <cell r="K636">
            <v>3391.86</v>
          </cell>
          <cell r="L636">
            <v>2800</v>
          </cell>
          <cell r="M636">
            <v>169.2</v>
          </cell>
          <cell r="N636">
            <v>89.1</v>
          </cell>
          <cell r="O636">
            <v>227015</v>
          </cell>
          <cell r="P636">
            <v>473848</v>
          </cell>
          <cell r="Q636">
            <v>249457</v>
          </cell>
          <cell r="R636">
            <v>77713</v>
          </cell>
          <cell r="S636" t="str">
            <v>F</v>
          </cell>
          <cell r="T636" t="str">
            <v>С</v>
          </cell>
          <cell r="U636" t="str">
            <v>Изолация на външна стена , Изолация на под, Изолация на покрив, Мерки по сградни инсталации(тръбна мрежа), Подмяна на дограма</v>
          </cell>
          <cell r="V636">
            <v>224392</v>
          </cell>
          <cell r="W636">
            <v>119.09</v>
          </cell>
          <cell r="X636">
            <v>30294</v>
          </cell>
          <cell r="Y636">
            <v>280803</v>
          </cell>
          <cell r="Z636">
            <v>9.2691999999999997</v>
          </cell>
          <cell r="AA636" t="str">
            <v>„НП за ЕЕ на МЖС"</v>
          </cell>
          <cell r="AB636">
            <v>47.35</v>
          </cell>
        </row>
        <row r="637">
          <cell r="A637">
            <v>176822298</v>
          </cell>
          <cell r="B637" t="str">
            <v>СДРУЖЕНИЕ НА СОБСТВЕНИЦИТЕ "Свиленград - Изгрев - бл.4"</v>
          </cell>
          <cell r="C637" t="str">
            <v>МЖС-СВИЛЕНГРАД, "ИЗГРЕВ", БЛ. 4</v>
          </cell>
          <cell r="D637" t="str">
            <v>обл.ХАСКОВО</v>
          </cell>
          <cell r="E637" t="str">
            <v>общ.СВИЛЕНГРАД</v>
          </cell>
          <cell r="F637" t="str">
            <v>гр.СВИЛЕНГРАД</v>
          </cell>
          <cell r="G637" t="str">
            <v>"ЕН АР КОНСУЛТ" ЕООД</v>
          </cell>
          <cell r="H637" t="str">
            <v>236ЕНА025</v>
          </cell>
          <cell r="I637">
            <v>42343</v>
          </cell>
          <cell r="J637" t="str">
            <v>1983</v>
          </cell>
          <cell r="K637">
            <v>4116.3999999999996</v>
          </cell>
          <cell r="L637">
            <v>3413</v>
          </cell>
          <cell r="M637">
            <v>210.3</v>
          </cell>
          <cell r="N637">
            <v>92.3</v>
          </cell>
          <cell r="O637">
            <v>349260</v>
          </cell>
          <cell r="P637">
            <v>717861</v>
          </cell>
          <cell r="Q637">
            <v>315028</v>
          </cell>
          <cell r="R637">
            <v>0</v>
          </cell>
          <cell r="S637" t="str">
            <v>F</v>
          </cell>
          <cell r="T637" t="str">
            <v>С</v>
          </cell>
          <cell r="U637" t="str">
            <v>Изолация на външна стена , Изолация на под, Изолация на покрив, Подмяна на дограма</v>
          </cell>
          <cell r="V637">
            <v>402833</v>
          </cell>
          <cell r="W637">
            <v>89.62</v>
          </cell>
          <cell r="X637">
            <v>40426</v>
          </cell>
          <cell r="Y637">
            <v>293363</v>
          </cell>
          <cell r="Z637">
            <v>7.2567000000000004</v>
          </cell>
          <cell r="AA637" t="str">
            <v>„НП за ЕЕ на МЖС"</v>
          </cell>
          <cell r="AB637">
            <v>56.11</v>
          </cell>
        </row>
        <row r="638">
          <cell r="A638">
            <v>176821823</v>
          </cell>
          <cell r="B638" t="str">
            <v>СДРУЖЕНИЕ НА СОБСТВЕНИЦИТЕ "БУРГАС ЖК ИЗГРЕВ БЛ.16</v>
          </cell>
          <cell r="C638" t="str">
            <v>МЖС БЛ.16</v>
          </cell>
          <cell r="D638" t="str">
            <v>обл.БУРГАС</v>
          </cell>
          <cell r="E638" t="str">
            <v>общ.БУРГАС</v>
          </cell>
          <cell r="F638" t="str">
            <v>гр.БУРГАС</v>
          </cell>
          <cell r="G638" t="str">
            <v>"ЕН АР КОНСУЛТ" ЕООД</v>
          </cell>
          <cell r="H638" t="str">
            <v>236ЕНА027</v>
          </cell>
          <cell r="I638">
            <v>42358</v>
          </cell>
          <cell r="J638" t="str">
            <v>1975</v>
          </cell>
          <cell r="K638">
            <v>11849.34</v>
          </cell>
          <cell r="L638">
            <v>9990</v>
          </cell>
          <cell r="M638">
            <v>193.5</v>
          </cell>
          <cell r="N638">
            <v>94.6</v>
          </cell>
          <cell r="O638">
            <v>1015553</v>
          </cell>
          <cell r="P638">
            <v>1933000</v>
          </cell>
          <cell r="Q638">
            <v>944700</v>
          </cell>
          <cell r="R638">
            <v>440378</v>
          </cell>
          <cell r="S638" t="str">
            <v>F</v>
          </cell>
          <cell r="T638" t="str">
            <v>С</v>
          </cell>
          <cell r="U638" t="str">
            <v>Изолация на външна стена , Изолация на под, Изолация на покрив, Мерки по сградни инсталации(тръбна мрежа), Подмяна на дограма</v>
          </cell>
          <cell r="V638">
            <v>988320</v>
          </cell>
          <cell r="W638">
            <v>369.42</v>
          </cell>
          <cell r="X638">
            <v>103565</v>
          </cell>
          <cell r="Y638">
            <v>883601</v>
          </cell>
          <cell r="Z638">
            <v>8.5318000000000005</v>
          </cell>
          <cell r="AA638" t="str">
            <v>„НП за ЕЕ на МЖС"</v>
          </cell>
          <cell r="AB638">
            <v>51.12</v>
          </cell>
        </row>
        <row r="639">
          <cell r="A639">
            <v>176818022</v>
          </cell>
          <cell r="B639" t="str">
            <v>СДРУЖЕНИЕ НА СОБСТВЕНИЦИТЕ "БУРГАС, ИЗГРЕВ 73"</v>
          </cell>
          <cell r="C639" t="str">
            <v>МЖС-БУРГАС, "ИЗГРЕВ", БЛ. 73</v>
          </cell>
          <cell r="D639" t="str">
            <v>обл.БУРГАС</v>
          </cell>
          <cell r="E639" t="str">
            <v>общ.БУРГАС</v>
          </cell>
          <cell r="F639" t="str">
            <v>гр.БУРГАС</v>
          </cell>
          <cell r="G639" t="str">
            <v>"ЕН АР КОНСУЛТ" ЕООД</v>
          </cell>
          <cell r="H639" t="str">
            <v>236ЕНА030</v>
          </cell>
          <cell r="I639">
            <v>42358</v>
          </cell>
          <cell r="J639" t="str">
            <v>1987</v>
          </cell>
          <cell r="K639">
            <v>6984.73</v>
          </cell>
          <cell r="L639">
            <v>5869</v>
          </cell>
          <cell r="M639">
            <v>167.7</v>
          </cell>
          <cell r="N639">
            <v>94.9</v>
          </cell>
          <cell r="O639">
            <v>552632</v>
          </cell>
          <cell r="P639">
            <v>984227</v>
          </cell>
          <cell r="Q639">
            <v>557112</v>
          </cell>
          <cell r="R639">
            <v>298363</v>
          </cell>
          <cell r="S639" t="str">
            <v>E</v>
          </cell>
          <cell r="T639" t="str">
            <v>С</v>
          </cell>
          <cell r="U639" t="str">
            <v>Изолация на външна стена , Изолация на под, Изолация на покрив, Подмяна на дограма</v>
          </cell>
          <cell r="V639">
            <v>427115</v>
          </cell>
          <cell r="W639">
            <v>210.51</v>
          </cell>
          <cell r="X639">
            <v>42884</v>
          </cell>
          <cell r="Y639">
            <v>553099</v>
          </cell>
          <cell r="Z639">
            <v>12.897500000000001</v>
          </cell>
          <cell r="AA639" t="str">
            <v>„НП за ЕЕ на МЖС"</v>
          </cell>
          <cell r="AB639">
            <v>43.39</v>
          </cell>
        </row>
        <row r="640">
          <cell r="A640">
            <v>176840711</v>
          </cell>
          <cell r="B640" t="str">
            <v>СДРУЖЕНИЕ НА СОБСТВЕНИЦИТЕ "БУРГАС ж.к."ИЗГРЕВ" бл.5 вх.1, вх.2"</v>
          </cell>
          <cell r="C640" t="str">
            <v>МЖС-БУРГАС, "ИЗГРЕВ" БЛ. 5</v>
          </cell>
          <cell r="D640" t="str">
            <v>обл.БУРГАС</v>
          </cell>
          <cell r="E640" t="str">
            <v>общ.БУРГАС</v>
          </cell>
          <cell r="F640" t="str">
            <v>гр.БУРГАС</v>
          </cell>
          <cell r="G640" t="str">
            <v>"ЕН АР КОНСУЛТ" ЕООД</v>
          </cell>
          <cell r="H640" t="str">
            <v>236ЕНА031</v>
          </cell>
          <cell r="I640">
            <v>42358</v>
          </cell>
          <cell r="J640" t="str">
            <v>1975</v>
          </cell>
          <cell r="K640">
            <v>11096.3</v>
          </cell>
          <cell r="L640">
            <v>9423</v>
          </cell>
          <cell r="M640">
            <v>170.6</v>
          </cell>
          <cell r="N640">
            <v>84</v>
          </cell>
          <cell r="O640">
            <v>759068</v>
          </cell>
          <cell r="P640">
            <v>1607518</v>
          </cell>
          <cell r="Q640">
            <v>791460</v>
          </cell>
          <cell r="R640">
            <v>272293</v>
          </cell>
          <cell r="S640" t="str">
            <v>F</v>
          </cell>
          <cell r="T640" t="str">
            <v>С</v>
          </cell>
          <cell r="U640" t="str">
            <v>Изолация на външна стена , Изолация на под, Изолация на покрив, Мерки по сградни инсталации(тръбна мрежа), Подмяна на дограма</v>
          </cell>
          <cell r="V640">
            <v>816058</v>
          </cell>
          <cell r="W640">
            <v>438.18</v>
          </cell>
          <cell r="X640">
            <v>96273</v>
          </cell>
          <cell r="Y640">
            <v>942049</v>
          </cell>
          <cell r="Z640">
            <v>9.7850999999999999</v>
          </cell>
          <cell r="AA640" t="str">
            <v>„НП за ЕЕ на МЖС"</v>
          </cell>
          <cell r="AB640">
            <v>50.76</v>
          </cell>
        </row>
        <row r="641">
          <cell r="A641">
            <v>176837713</v>
          </cell>
          <cell r="B641" t="str">
            <v>СДРУЖЕНИЕ НА СОБСТВЕНИЦИТЕ "БУРГАС ИЗГРЕВ 60"</v>
          </cell>
          <cell r="C641" t="str">
            <v>МЖС-БУРГАС, "ИЗГРЕВ" БЛ. 60</v>
          </cell>
          <cell r="D641" t="str">
            <v>обл.БУРГАС</v>
          </cell>
          <cell r="E641" t="str">
            <v>общ.БУРГАС</v>
          </cell>
          <cell r="F641" t="str">
            <v>гр.БУРГАС</v>
          </cell>
          <cell r="G641" t="str">
            <v>"ЕН АР КОНСУЛТ" ЕООД</v>
          </cell>
          <cell r="H641" t="str">
            <v>236ЕНА033</v>
          </cell>
          <cell r="I641">
            <v>42387</v>
          </cell>
          <cell r="J641" t="str">
            <v>1980</v>
          </cell>
          <cell r="K641">
            <v>7220</v>
          </cell>
          <cell r="L641">
            <v>6323</v>
          </cell>
          <cell r="M641">
            <v>150.6</v>
          </cell>
          <cell r="N641">
            <v>90</v>
          </cell>
          <cell r="O641">
            <v>516153</v>
          </cell>
          <cell r="P641">
            <v>952228</v>
          </cell>
          <cell r="Q641">
            <v>569152</v>
          </cell>
          <cell r="R641">
            <v>240737</v>
          </cell>
          <cell r="S641" t="str">
            <v>E</v>
          </cell>
          <cell r="T641" t="str">
            <v>С</v>
          </cell>
          <cell r="U641" t="str">
            <v>Изолация на външна стена , Изолация на под, Изолация на покрив, Мерки по сградни инсталации(тръбна мрежа), Подмяна на дограма</v>
          </cell>
          <cell r="V641">
            <v>383076</v>
          </cell>
          <cell r="W641">
            <v>268.91000000000003</v>
          </cell>
          <cell r="X641">
            <v>56784.1</v>
          </cell>
          <cell r="Y641">
            <v>550123.6</v>
          </cell>
          <cell r="Z641">
            <v>9.6879000000000008</v>
          </cell>
          <cell r="AA641" t="str">
            <v>„НП за ЕЕ на МЖС"</v>
          </cell>
          <cell r="AB641">
            <v>40.22</v>
          </cell>
        </row>
        <row r="642">
          <cell r="A642">
            <v>176840595</v>
          </cell>
          <cell r="B642" t="str">
            <v>СДРУЖЕНИЕ НА СОБСТВЕНИЦИТЕ "БУРГАС ж.к. "ИЗГРЕВ" бл.34"</v>
          </cell>
          <cell r="C642" t="str">
            <v>МЖС-БУРГАС, "ИЗГРЕВ" БЛ. 34</v>
          </cell>
          <cell r="D642" t="str">
            <v>обл.БУРГАС</v>
          </cell>
          <cell r="E642" t="str">
            <v>общ.БУРГАС</v>
          </cell>
          <cell r="F642" t="str">
            <v>гр.БУРГАС</v>
          </cell>
          <cell r="G642" t="str">
            <v>"ЕН АР КОНСУЛТ" ЕООД</v>
          </cell>
          <cell r="H642" t="str">
            <v>236ЕНА034</v>
          </cell>
          <cell r="I642">
            <v>42387</v>
          </cell>
          <cell r="J642" t="str">
            <v>1974</v>
          </cell>
          <cell r="K642">
            <v>14344.4</v>
          </cell>
          <cell r="L642">
            <v>12184</v>
          </cell>
          <cell r="M642">
            <v>163.69999999999999</v>
          </cell>
          <cell r="N642">
            <v>88.5</v>
          </cell>
          <cell r="O642">
            <v>1169466</v>
          </cell>
          <cell r="P642">
            <v>1994310</v>
          </cell>
          <cell r="Q642">
            <v>1077892</v>
          </cell>
          <cell r="R642">
            <v>520802</v>
          </cell>
          <cell r="S642" t="str">
            <v>E</v>
          </cell>
          <cell r="T642" t="str">
            <v>С</v>
          </cell>
          <cell r="U642" t="str">
            <v>Изолация на външна стена , Изолация на под, Изолация на покрив, Подмяна на дограма</v>
          </cell>
          <cell r="V642">
            <v>916417</v>
          </cell>
          <cell r="W642">
            <v>518.25</v>
          </cell>
          <cell r="X642">
            <v>112902</v>
          </cell>
          <cell r="Y642">
            <v>1154327</v>
          </cell>
          <cell r="Z642">
            <v>10.2241</v>
          </cell>
          <cell r="AA642" t="str">
            <v>„НП за ЕЕ на МЖС"</v>
          </cell>
          <cell r="AB642">
            <v>45.95</v>
          </cell>
        </row>
        <row r="643">
          <cell r="A643">
            <v>176845293</v>
          </cell>
          <cell r="B643" t="str">
            <v>СДРУЖЕНИЕ НА СОБСТВЕНИЦИТЕ "БУРГАС,Ж.К.ИЗГРЕВ,БЛ.62,ВХ.1"</v>
          </cell>
          <cell r="C643" t="str">
            <v>МЖС-БУРГАС, "ИЗГРЕВ" БЛ. 62</v>
          </cell>
          <cell r="D643" t="str">
            <v>обл.БУРГАС</v>
          </cell>
          <cell r="E643" t="str">
            <v>общ.БУРГАС</v>
          </cell>
          <cell r="F643" t="str">
            <v>гр.БУРГАС</v>
          </cell>
          <cell r="G643" t="str">
            <v>"ЕН АР КОНСУЛТ" ЕООД</v>
          </cell>
          <cell r="H643" t="str">
            <v>236ЕНА035</v>
          </cell>
          <cell r="I643">
            <v>42387</v>
          </cell>
          <cell r="J643" t="str">
            <v>1980</v>
          </cell>
          <cell r="K643">
            <v>7220</v>
          </cell>
          <cell r="L643">
            <v>6262</v>
          </cell>
          <cell r="M643">
            <v>197.3</v>
          </cell>
          <cell r="N643">
            <v>102.3</v>
          </cell>
          <cell r="O643">
            <v>738876</v>
          </cell>
          <cell r="P643">
            <v>1235549</v>
          </cell>
          <cell r="Q643">
            <v>640612</v>
          </cell>
          <cell r="R643">
            <v>475982</v>
          </cell>
          <cell r="S643" t="str">
            <v>E</v>
          </cell>
          <cell r="T643" t="str">
            <v>С</v>
          </cell>
          <cell r="U643" t="str">
            <v>Изолация на външна стена , Изолация на под, Изолация на покрив, Мерки по сградни инсталации(тръбна мрежа), Подмяна на дограма</v>
          </cell>
          <cell r="V643">
            <v>594937</v>
          </cell>
          <cell r="W643">
            <v>222.11</v>
          </cell>
          <cell r="X643">
            <v>43465</v>
          </cell>
          <cell r="Y643">
            <v>579473</v>
          </cell>
          <cell r="Z643">
            <v>13.331899999999999</v>
          </cell>
          <cell r="AA643" t="str">
            <v>„НП за ЕЕ на МЖС"</v>
          </cell>
          <cell r="AB643">
            <v>48.15</v>
          </cell>
        </row>
        <row r="644">
          <cell r="A644">
            <v>176823336</v>
          </cell>
          <cell r="B644" t="str">
            <v>СДРУЖЕНИЕ НА СОБСТВЕНИЦИТЕ "Свилена - Свиленград - ул.Ст.Стамболов 26-28"</v>
          </cell>
          <cell r="C644" t="str">
            <v>МЖС 26-28</v>
          </cell>
          <cell r="D644" t="str">
            <v>обл.ХАСКОВО</v>
          </cell>
          <cell r="E644" t="str">
            <v>общ.СВИЛЕНГРАД</v>
          </cell>
          <cell r="F644" t="str">
            <v>гр.СВИЛЕНГРАД</v>
          </cell>
          <cell r="G644" t="str">
            <v>"ЕН АР КОНСУЛТ" ЕООД</v>
          </cell>
          <cell r="H644" t="str">
            <v>236ЕНА036</v>
          </cell>
          <cell r="I644">
            <v>42401</v>
          </cell>
          <cell r="J644" t="str">
            <v>1980</v>
          </cell>
          <cell r="K644">
            <v>5131</v>
          </cell>
          <cell r="L644">
            <v>4077</v>
          </cell>
          <cell r="M644">
            <v>173.8</v>
          </cell>
          <cell r="N644">
            <v>79.7</v>
          </cell>
          <cell r="O644">
            <v>309335</v>
          </cell>
          <cell r="P644">
            <v>708708</v>
          </cell>
          <cell r="Q644">
            <v>324800</v>
          </cell>
          <cell r="R644">
            <v>0</v>
          </cell>
          <cell r="S644" t="str">
            <v>E</v>
          </cell>
          <cell r="T644" t="str">
            <v>С</v>
          </cell>
          <cell r="U644" t="str">
            <v>Изолация на външна стена , Изолация на под, Изолация на покрив, Мерки по осветление, Подмяна на дограма</v>
          </cell>
          <cell r="V644">
            <v>383902</v>
          </cell>
          <cell r="W644">
            <v>131.35</v>
          </cell>
          <cell r="X644">
            <v>43715</v>
          </cell>
          <cell r="Y644">
            <v>395020.3</v>
          </cell>
          <cell r="Z644">
            <v>9.0361999999999991</v>
          </cell>
          <cell r="AA644" t="str">
            <v>„НП за ЕЕ на МЖС"</v>
          </cell>
          <cell r="AB644">
            <v>54.16</v>
          </cell>
        </row>
        <row r="645">
          <cell r="A645">
            <v>176847102</v>
          </cell>
          <cell r="B645" t="str">
            <v>СДРУЖЕНИЕ НА СОБСТВЕНИЦИТЕ"ГР.РУСЕ,УЛ.СЛАВИ ШКАРОВ#7,БЛ.305</v>
          </cell>
          <cell r="C645" t="str">
            <v>МЖС</v>
          </cell>
          <cell r="D645" t="str">
            <v>обл.РУСЕ</v>
          </cell>
          <cell r="E645" t="str">
            <v>общ.РУСЕ</v>
          </cell>
          <cell r="F645" t="str">
            <v>гр.РУСЕ</v>
          </cell>
          <cell r="G645" t="str">
            <v>"ЕН АР КОНСУЛТ" ЕООД</v>
          </cell>
          <cell r="H645" t="str">
            <v>236ЕНА037</v>
          </cell>
          <cell r="I645">
            <v>42416</v>
          </cell>
          <cell r="J645" t="str">
            <v>1987</v>
          </cell>
          <cell r="K645">
            <v>14054</v>
          </cell>
          <cell r="L645">
            <v>13527</v>
          </cell>
          <cell r="M645">
            <v>152.19999999999999</v>
          </cell>
          <cell r="N645">
            <v>76</v>
          </cell>
          <cell r="O645">
            <v>998853</v>
          </cell>
          <cell r="P645">
            <v>2059137</v>
          </cell>
          <cell r="Q645">
            <v>1029200</v>
          </cell>
          <cell r="R645">
            <v>0</v>
          </cell>
          <cell r="S645" t="str">
            <v>E</v>
          </cell>
          <cell r="T645" t="str">
            <v>С</v>
          </cell>
          <cell r="U645" t="str">
            <v>Изолация на външна стена , Изолация на под, Изолация на покрив, Подмяна на дограма</v>
          </cell>
          <cell r="V645">
            <v>1029839</v>
          </cell>
          <cell r="W645">
            <v>421</v>
          </cell>
          <cell r="X645">
            <v>126078</v>
          </cell>
          <cell r="Y645">
            <v>1192419</v>
          </cell>
          <cell r="Z645">
            <v>9.4577000000000009</v>
          </cell>
          <cell r="AA645" t="str">
            <v>„НП за ЕЕ на МЖС"</v>
          </cell>
          <cell r="AB645">
            <v>50.01</v>
          </cell>
        </row>
        <row r="646">
          <cell r="A646">
            <v>176853653</v>
          </cell>
          <cell r="B646" t="str">
            <v>СДРУЖЕНИЕ НА СОБСТВЕНИЦИТЕ "БУРГАС-ИЗГРЕВ-8</v>
          </cell>
          <cell r="C646" t="str">
            <v>МЖС</v>
          </cell>
          <cell r="D646" t="str">
            <v>обл.БУРГАС</v>
          </cell>
          <cell r="E646" t="str">
            <v>общ.БУРГАС</v>
          </cell>
          <cell r="F646" t="str">
            <v>гр.БУРГАС</v>
          </cell>
          <cell r="G646" t="str">
            <v>"ЕН АР КОНСУЛТ" ЕООД</v>
          </cell>
          <cell r="H646" t="str">
            <v>236ЕНА038</v>
          </cell>
          <cell r="I646">
            <v>42449</v>
          </cell>
          <cell r="J646" t="str">
            <v>1976</v>
          </cell>
          <cell r="K646">
            <v>11097</v>
          </cell>
          <cell r="L646">
            <v>9181</v>
          </cell>
          <cell r="M646">
            <v>183.2</v>
          </cell>
          <cell r="N646">
            <v>93</v>
          </cell>
          <cell r="O646">
            <v>867751</v>
          </cell>
          <cell r="P646">
            <v>1681618</v>
          </cell>
          <cell r="Q646">
            <v>845800</v>
          </cell>
          <cell r="R646">
            <v>456624</v>
          </cell>
          <cell r="S646" t="str">
            <v>F</v>
          </cell>
          <cell r="T646" t="str">
            <v>С</v>
          </cell>
          <cell r="U646" t="str">
            <v>Изолация на външна стена , Изолация на под, Изолация на покрив, Мерки по сградни инсталации(тръбна мрежа), Подмяна на дограма</v>
          </cell>
          <cell r="V646">
            <v>826809</v>
          </cell>
          <cell r="W646">
            <v>394.65</v>
          </cell>
          <cell r="X646">
            <v>86559</v>
          </cell>
          <cell r="Y646">
            <v>1061357</v>
          </cell>
          <cell r="Z646">
            <v>12.2616</v>
          </cell>
          <cell r="AA646" t="str">
            <v>„НП за ЕЕ на МЖС"</v>
          </cell>
          <cell r="AB646">
            <v>49.16</v>
          </cell>
        </row>
        <row r="647">
          <cell r="A647">
            <v>176849256</v>
          </cell>
          <cell r="B647" t="str">
            <v>СДРУЖЕНИЕ НА СОБСТВЕНИЦИТЕ "ИЗГРЕВ 33-ГР.БУРГАС,Ж.К.ИЗГРЕВ,БЛ.33</v>
          </cell>
          <cell r="C647" t="str">
            <v>МЖС</v>
          </cell>
          <cell r="D647" t="str">
            <v>обл.БУРГАС</v>
          </cell>
          <cell r="E647" t="str">
            <v>общ.БУРГАС</v>
          </cell>
          <cell r="F647" t="str">
            <v>гр.БУРГАС</v>
          </cell>
          <cell r="G647" t="str">
            <v>"ЕН АР КОНСУЛТ" ЕООД</v>
          </cell>
          <cell r="H647" t="str">
            <v>236ЕНА039</v>
          </cell>
          <cell r="I647">
            <v>42449</v>
          </cell>
          <cell r="J647" t="str">
            <v>1974</v>
          </cell>
          <cell r="K647">
            <v>11775</v>
          </cell>
          <cell r="L647">
            <v>10046</v>
          </cell>
          <cell r="M647">
            <v>208.3</v>
          </cell>
          <cell r="N647">
            <v>99</v>
          </cell>
          <cell r="O647">
            <v>1129489</v>
          </cell>
          <cell r="P647">
            <v>2092672</v>
          </cell>
          <cell r="Q647">
            <v>964000</v>
          </cell>
          <cell r="R647">
            <v>715510</v>
          </cell>
          <cell r="S647" t="str">
            <v>F</v>
          </cell>
          <cell r="T647" t="str">
            <v>С</v>
          </cell>
          <cell r="U647" t="str">
            <v>Изолация на външна стена , Изолация на под, Изолация на покрив, Мерки по сградни инсталации(тръбна мрежа), Подмяна на дограма</v>
          </cell>
          <cell r="V647">
            <v>1128636</v>
          </cell>
          <cell r="W647">
            <v>403.13</v>
          </cell>
          <cell r="X647">
            <v>80797</v>
          </cell>
          <cell r="Y647">
            <v>1007193</v>
          </cell>
          <cell r="Z647">
            <v>12.4657</v>
          </cell>
          <cell r="AA647" t="str">
            <v>„НП за ЕЕ на МЖС"</v>
          </cell>
          <cell r="AB647">
            <v>53.93</v>
          </cell>
        </row>
        <row r="648">
          <cell r="A648">
            <v>176821837</v>
          </cell>
          <cell r="B648" t="str">
            <v>СДРУЖЕНИЕ НА СОБСТВЕНИЦИТЕ "БУРГАС ЖК ИЗГРЕВ БЛ.19</v>
          </cell>
          <cell r="C648" t="str">
            <v>МЖС</v>
          </cell>
          <cell r="D648" t="str">
            <v>обл.БУРГАС</v>
          </cell>
          <cell r="E648" t="str">
            <v>общ.БУРГАС</v>
          </cell>
          <cell r="F648" t="str">
            <v>гр.БУРГАС</v>
          </cell>
          <cell r="G648" t="str">
            <v>"ЕН АР КОНСУЛТ" ЕООД</v>
          </cell>
          <cell r="H648" t="str">
            <v>236ЕНА040</v>
          </cell>
          <cell r="I648">
            <v>42449</v>
          </cell>
          <cell r="J648" t="str">
            <v>1975</v>
          </cell>
          <cell r="K648">
            <v>11775</v>
          </cell>
          <cell r="L648">
            <v>10026</v>
          </cell>
          <cell r="M648">
            <v>192.6</v>
          </cell>
          <cell r="N648">
            <v>98.4</v>
          </cell>
          <cell r="O648">
            <v>929882</v>
          </cell>
          <cell r="P648">
            <v>1931496</v>
          </cell>
          <cell r="Q648">
            <v>986800</v>
          </cell>
          <cell r="R648">
            <v>504326</v>
          </cell>
          <cell r="S648" t="str">
            <v>F</v>
          </cell>
          <cell r="T648" t="str">
            <v>С</v>
          </cell>
          <cell r="U648" t="str">
            <v>Изолация на външна стена , Изолация на под, Изолация на покрив, Мерки по сградни инсталации(тръбна мрежа), Подмяна на дограма</v>
          </cell>
          <cell r="V648">
            <v>944663</v>
          </cell>
          <cell r="W648">
            <v>402.34</v>
          </cell>
          <cell r="X648">
            <v>88120</v>
          </cell>
          <cell r="Y648">
            <v>1015783</v>
          </cell>
          <cell r="Z648">
            <v>11.527200000000001</v>
          </cell>
          <cell r="AA648" t="str">
            <v>„НП за ЕЕ на МЖС"</v>
          </cell>
          <cell r="AB648">
            <v>48.9</v>
          </cell>
        </row>
        <row r="649">
          <cell r="A649">
            <v>176841829</v>
          </cell>
          <cell r="B649" t="str">
            <v>СДРУЖЕНИЕ НА СОБСТВЕНИЦИТЕ "БУРГАС Ж.К.ИЗГРЕВ БЛ.42А"</v>
          </cell>
          <cell r="C649" t="str">
            <v>МЖС</v>
          </cell>
          <cell r="D649" t="str">
            <v>обл.БУРГАС</v>
          </cell>
          <cell r="E649" t="str">
            <v>общ.БУРГАС</v>
          </cell>
          <cell r="F649" t="str">
            <v>гр.БУРГАС</v>
          </cell>
          <cell r="G649" t="str">
            <v>"ЕН АР КОНСУЛТ" ЕООД</v>
          </cell>
          <cell r="H649" t="str">
            <v>236ЕНА041</v>
          </cell>
          <cell r="I649">
            <v>42449</v>
          </cell>
          <cell r="J649" t="str">
            <v>1986</v>
          </cell>
          <cell r="K649">
            <v>3242</v>
          </cell>
          <cell r="L649">
            <v>2640</v>
          </cell>
          <cell r="M649">
            <v>223.7</v>
          </cell>
          <cell r="N649">
            <v>107.4</v>
          </cell>
          <cell r="O649">
            <v>351423</v>
          </cell>
          <cell r="P649">
            <v>590611</v>
          </cell>
          <cell r="Q649">
            <v>283520</v>
          </cell>
          <cell r="R649">
            <v>264824</v>
          </cell>
          <cell r="S649" t="str">
            <v>F</v>
          </cell>
          <cell r="T649" t="str">
            <v>С</v>
          </cell>
          <cell r="U649" t="str">
            <v>Изолация на външна стена , Изолация на под, Изолация на покрив, Мерки по сградни инсталации(тръбна мрежа), Подмяна на дограма</v>
          </cell>
          <cell r="V649">
            <v>307087</v>
          </cell>
          <cell r="W649">
            <v>104.86</v>
          </cell>
          <cell r="X649">
            <v>20199</v>
          </cell>
          <cell r="Y649">
            <v>315188</v>
          </cell>
          <cell r="Z649">
            <v>15.604100000000001</v>
          </cell>
          <cell r="AA649" t="str">
            <v>„НП за ЕЕ на МЖС"</v>
          </cell>
          <cell r="AB649">
            <v>51.99</v>
          </cell>
        </row>
        <row r="650">
          <cell r="A650">
            <v>176826510</v>
          </cell>
          <cell r="B650" t="str">
            <v>СДРУЖЕНИЕ НА СОБСТВЕНИЦИТЕ "Изгрев 7 Свиленград"</v>
          </cell>
          <cell r="C650" t="str">
            <v>МЖС</v>
          </cell>
          <cell r="D650" t="str">
            <v>обл.ХАСКОВО</v>
          </cell>
          <cell r="E650" t="str">
            <v>общ.СВИЛЕНГРАД</v>
          </cell>
          <cell r="F650" t="str">
            <v>гр.СВИЛЕНГРАД</v>
          </cell>
          <cell r="G650" t="str">
            <v>"ЕН АР КОНСУЛТ" ЕООД</v>
          </cell>
          <cell r="H650" t="str">
            <v>236ЕНА042</v>
          </cell>
          <cell r="I650">
            <v>42453</v>
          </cell>
          <cell r="J650" t="str">
            <v>1982</v>
          </cell>
          <cell r="K650">
            <v>5682</v>
          </cell>
          <cell r="L650">
            <v>4538</v>
          </cell>
          <cell r="M650">
            <v>194.4</v>
          </cell>
          <cell r="N650">
            <v>90</v>
          </cell>
          <cell r="O650">
            <v>427494</v>
          </cell>
          <cell r="P650">
            <v>882089</v>
          </cell>
          <cell r="Q650">
            <v>408400</v>
          </cell>
          <cell r="R650">
            <v>0</v>
          </cell>
          <cell r="S650" t="str">
            <v>F</v>
          </cell>
          <cell r="T650" t="str">
            <v>С</v>
          </cell>
          <cell r="U650" t="str">
            <v>Изолация на външна стена , Изолация на под, Изолация на покрив, Мерки по осветление, Подмяна на дограма</v>
          </cell>
          <cell r="V650">
            <v>473688</v>
          </cell>
          <cell r="W650">
            <v>121.99</v>
          </cell>
          <cell r="X650">
            <v>51509</v>
          </cell>
          <cell r="Y650">
            <v>492226</v>
          </cell>
          <cell r="Z650">
            <v>9.5561000000000007</v>
          </cell>
          <cell r="AA650" t="str">
            <v>„НП за ЕЕ на МЖС"</v>
          </cell>
          <cell r="AB650">
            <v>53.7</v>
          </cell>
        </row>
        <row r="651">
          <cell r="A651">
            <v>176835915</v>
          </cell>
          <cell r="B651" t="str">
            <v>СДРУЖЕНИЕ НА СОБСТВ-ТЕ"ГР.МАРТЕН,ОБЩ. РУСЕ,УЛ.БЪЛГАРИЯ #73,БЛ.2</v>
          </cell>
          <cell r="C651" t="str">
            <v>МЖС МАРТЕН</v>
          </cell>
          <cell r="D651" t="str">
            <v>обл.РУСЕ</v>
          </cell>
          <cell r="E651" t="str">
            <v>общ.РУСЕ</v>
          </cell>
          <cell r="F651" t="str">
            <v>с.МАРТЕН</v>
          </cell>
          <cell r="G651" t="str">
            <v>"ЕН АР КОНСУЛТ" ЕООД</v>
          </cell>
          <cell r="H651" t="str">
            <v>236ЕНА043</v>
          </cell>
          <cell r="I651">
            <v>42458</v>
          </cell>
          <cell r="J651" t="str">
            <v>1987</v>
          </cell>
          <cell r="K651">
            <v>3354</v>
          </cell>
          <cell r="L651">
            <v>3240</v>
          </cell>
          <cell r="M651">
            <v>259.39999999999998</v>
          </cell>
          <cell r="N651">
            <v>102.7</v>
          </cell>
          <cell r="O651">
            <v>354277</v>
          </cell>
          <cell r="P651">
            <v>840419</v>
          </cell>
          <cell r="Q651">
            <v>332700</v>
          </cell>
          <cell r="R651">
            <v>0</v>
          </cell>
          <cell r="S651" t="str">
            <v>G</v>
          </cell>
          <cell r="T651" t="str">
            <v>С</v>
          </cell>
          <cell r="U651" t="str">
            <v>Изолация на външна стена , Изолация на под, Изолация на покрив, Мерки по осветление, Подмяна на дограма</v>
          </cell>
          <cell r="V651">
            <v>507675</v>
          </cell>
          <cell r="W651">
            <v>123.31</v>
          </cell>
          <cell r="X651">
            <v>45743</v>
          </cell>
          <cell r="Y651">
            <v>406497</v>
          </cell>
          <cell r="Z651">
            <v>8.8864999999999998</v>
          </cell>
          <cell r="AA651" t="str">
            <v>„НП за ЕЕ на МЖС"</v>
          </cell>
          <cell r="AB651">
            <v>60.4</v>
          </cell>
        </row>
        <row r="652">
          <cell r="A652">
            <v>176832449</v>
          </cell>
          <cell r="B652" t="str">
            <v>СДРУЖЕНИЕ НА СОБСВЕНИЦИТЕ "ГР.РУСЕ,КВ.ЗДРАВЕЦ-СЕВЕР,УЛ. РОДОПИ #4,БЛ.РУЙ ПЛАНИНА</v>
          </cell>
          <cell r="C652" t="str">
            <v>МЖС</v>
          </cell>
          <cell r="D652" t="str">
            <v>обл.РУСЕ</v>
          </cell>
          <cell r="E652" t="str">
            <v>общ.РУСЕ</v>
          </cell>
          <cell r="F652" t="str">
            <v>гр.РУСЕ</v>
          </cell>
          <cell r="G652" t="str">
            <v>"ЕН АР КОНСУЛТ" ЕООД</v>
          </cell>
          <cell r="H652" t="str">
            <v>236ЕНА044</v>
          </cell>
          <cell r="I652">
            <v>42458</v>
          </cell>
          <cell r="J652" t="str">
            <v>1978</v>
          </cell>
          <cell r="K652">
            <v>7251</v>
          </cell>
          <cell r="L652">
            <v>6962</v>
          </cell>
          <cell r="M652">
            <v>225.7</v>
          </cell>
          <cell r="N652">
            <v>107.5</v>
          </cell>
          <cell r="O652">
            <v>728137</v>
          </cell>
          <cell r="P652">
            <v>1571453</v>
          </cell>
          <cell r="Q652">
            <v>748400</v>
          </cell>
          <cell r="R652">
            <v>516762</v>
          </cell>
          <cell r="S652" t="str">
            <v>F</v>
          </cell>
          <cell r="T652" t="str">
            <v>С</v>
          </cell>
          <cell r="U652" t="str">
            <v>Изолация на външна стена , Изолация на под, Изолация на покрив, Мерки по сградни инсталации(тръбна мрежа), Подмяна на дограма</v>
          </cell>
          <cell r="V652">
            <v>822990</v>
          </cell>
          <cell r="W652">
            <v>302.07</v>
          </cell>
          <cell r="X652">
            <v>71355</v>
          </cell>
          <cell r="Y652">
            <v>800238</v>
          </cell>
          <cell r="Z652">
            <v>11.2148</v>
          </cell>
          <cell r="AA652" t="str">
            <v>„НП за ЕЕ на МЖС"</v>
          </cell>
          <cell r="AB652">
            <v>52.37</v>
          </cell>
        </row>
        <row r="653">
          <cell r="A653">
            <v>176857121</v>
          </cell>
          <cell r="B653" t="str">
            <v>СДРУЖЕНИЕ НА СОБСТВЕНИЦИТЕ "гр.БУРГАС, ИЗГРЕВ бл.17-ЛЮЛЯК</v>
          </cell>
          <cell r="C653" t="str">
            <v>МЖС</v>
          </cell>
          <cell r="D653" t="str">
            <v>обл.БУРГАС</v>
          </cell>
          <cell r="E653" t="str">
            <v>общ.БУРГАС</v>
          </cell>
          <cell r="F653" t="str">
            <v>гр.БУРГАС</v>
          </cell>
          <cell r="G653" t="str">
            <v>"ЕН АР КОНСУЛТ" ЕООД</v>
          </cell>
          <cell r="H653" t="str">
            <v>236ЕНА045</v>
          </cell>
          <cell r="I653">
            <v>42464</v>
          </cell>
          <cell r="J653" t="str">
            <v>1975</v>
          </cell>
          <cell r="K653">
            <v>3925</v>
          </cell>
          <cell r="L653">
            <v>3400</v>
          </cell>
          <cell r="M653">
            <v>141.19999999999999</v>
          </cell>
          <cell r="N653">
            <v>70.900000000000006</v>
          </cell>
          <cell r="O653">
            <v>222384</v>
          </cell>
          <cell r="P653">
            <v>480038</v>
          </cell>
          <cell r="Q653">
            <v>241000</v>
          </cell>
          <cell r="R653">
            <v>0</v>
          </cell>
          <cell r="S653" t="str">
            <v>E</v>
          </cell>
          <cell r="T653" t="str">
            <v>С</v>
          </cell>
          <cell r="U653" t="str">
            <v>Изолация на външна стена , Изолация на под, Изолация на покрив, Подмяна на дограма</v>
          </cell>
          <cell r="V653">
            <v>238854</v>
          </cell>
          <cell r="W653">
            <v>104.96</v>
          </cell>
          <cell r="X653">
            <v>30701</v>
          </cell>
          <cell r="Y653">
            <v>323229</v>
          </cell>
          <cell r="Z653">
            <v>10.5282</v>
          </cell>
          <cell r="AA653" t="str">
            <v>„НП за ЕЕ на МЖС"</v>
          </cell>
          <cell r="AB653">
            <v>49.75</v>
          </cell>
        </row>
        <row r="654">
          <cell r="A654">
            <v>176847084</v>
          </cell>
          <cell r="B654" t="str">
            <v>СДРУЖЕНИЕ НА СОБСТВЕНИЦИТЕ "БЛОК 31 Ж.К.ИЗГРЕВ, ГР.БУРГАС</v>
          </cell>
          <cell r="C654" t="str">
            <v>МЖС</v>
          </cell>
          <cell r="D654" t="str">
            <v>обл.БУРГАС</v>
          </cell>
          <cell r="E654" t="str">
            <v>общ.БУРГАС</v>
          </cell>
          <cell r="F654" t="str">
            <v>гр.БУРГАС</v>
          </cell>
          <cell r="G654" t="str">
            <v>"ЕН АР КОНСУЛТ" ЕООД</v>
          </cell>
          <cell r="H654" t="str">
            <v>236ЕНА046</v>
          </cell>
          <cell r="I654">
            <v>42524</v>
          </cell>
          <cell r="J654" t="str">
            <v>1976</v>
          </cell>
          <cell r="K654">
            <v>3925</v>
          </cell>
          <cell r="L654">
            <v>3381</v>
          </cell>
          <cell r="M654">
            <v>157.30000000000001</v>
          </cell>
          <cell r="N654">
            <v>92.6</v>
          </cell>
          <cell r="O654">
            <v>311926</v>
          </cell>
          <cell r="P654">
            <v>531988</v>
          </cell>
          <cell r="Q654">
            <v>313200</v>
          </cell>
          <cell r="R654">
            <v>118511</v>
          </cell>
          <cell r="S654" t="str">
            <v>F</v>
          </cell>
          <cell r="T654" t="str">
            <v>С</v>
          </cell>
          <cell r="U654" t="str">
            <v>Изолация на външна стена , Изолация на под, Изолация на покрив, Подмяна на дограма</v>
          </cell>
          <cell r="V654">
            <v>218788</v>
          </cell>
          <cell r="W654">
            <v>137.81</v>
          </cell>
          <cell r="X654">
            <v>33243</v>
          </cell>
          <cell r="Y654">
            <v>323247</v>
          </cell>
          <cell r="Z654">
            <v>9.7236999999999991</v>
          </cell>
          <cell r="AA654" t="str">
            <v>„НП за ЕЕ на МЖС"</v>
          </cell>
          <cell r="AB654">
            <v>41.12</v>
          </cell>
        </row>
        <row r="655">
          <cell r="A655">
            <v>176852409</v>
          </cell>
          <cell r="B655" t="str">
            <v xml:space="preserve">СДРУЖЕНИЕ НА СОБСТВЕНИЦИТЕ"СДРУЖЕНИЕ НА СОБСТВЕНИЦИТЕ НА БЛОК 58 </v>
          </cell>
          <cell r="C655" t="str">
            <v>МЖС</v>
          </cell>
          <cell r="D655" t="str">
            <v>обл.БУРГАС</v>
          </cell>
          <cell r="E655" t="str">
            <v>общ.БУРГАС</v>
          </cell>
          <cell r="F655" t="str">
            <v>гр.БУРГАС</v>
          </cell>
          <cell r="G655" t="str">
            <v>"ЕН АР КОНСУЛТ" ЕООД</v>
          </cell>
          <cell r="H655" t="str">
            <v>236ЕНА047</v>
          </cell>
          <cell r="I655">
            <v>42464</v>
          </cell>
          <cell r="J655" t="str">
            <v>1980</v>
          </cell>
          <cell r="K655">
            <v>7225</v>
          </cell>
          <cell r="L655">
            <v>6323</v>
          </cell>
          <cell r="M655">
            <v>142.80000000000001</v>
          </cell>
          <cell r="N655">
            <v>91</v>
          </cell>
          <cell r="O655">
            <v>523172</v>
          </cell>
          <cell r="P655">
            <v>902986</v>
          </cell>
          <cell r="Q655">
            <v>576000</v>
          </cell>
          <cell r="R655">
            <v>235844</v>
          </cell>
          <cell r="S655" t="str">
            <v>E</v>
          </cell>
          <cell r="T655" t="str">
            <v>С</v>
          </cell>
          <cell r="U655" t="str">
            <v>Изолация на външна стена , Изолация на под, Изолация на покрив, Мерки по системата за БГВ, Подмяна на дограма</v>
          </cell>
          <cell r="V655">
            <v>326829</v>
          </cell>
          <cell r="W655">
            <v>243.21</v>
          </cell>
          <cell r="X655">
            <v>51593</v>
          </cell>
          <cell r="Y655">
            <v>588176</v>
          </cell>
          <cell r="Z655">
            <v>11.4003</v>
          </cell>
          <cell r="AA655" t="str">
            <v>„НП за ЕЕ на МЖС"</v>
          </cell>
          <cell r="AB655">
            <v>36.19</v>
          </cell>
        </row>
        <row r="656">
          <cell r="A656" t="str">
            <v>176852487 ,176862410</v>
          </cell>
          <cell r="B656" t="str">
            <v>СДРУЖЕНИЕ НА СОБСТВЕНИЦИТЕ "БУРГАС-ИЗГРЕВ-бл.22-3-4</v>
          </cell>
          <cell r="C656" t="str">
            <v>МЖС</v>
          </cell>
          <cell r="D656" t="str">
            <v>обл.БУРГАС</v>
          </cell>
          <cell r="E656" t="str">
            <v>общ.БУРГАС</v>
          </cell>
          <cell r="F656" t="str">
            <v>гр.БУРГАС</v>
          </cell>
          <cell r="G656" t="str">
            <v>"ЕН АР КОНСУЛТ" ЕООД</v>
          </cell>
          <cell r="H656" t="str">
            <v>236ЕНА048</v>
          </cell>
          <cell r="I656">
            <v>42465</v>
          </cell>
          <cell r="J656" t="str">
            <v>1974</v>
          </cell>
          <cell r="K656">
            <v>7900</v>
          </cell>
          <cell r="L656">
            <v>6785</v>
          </cell>
          <cell r="M656">
            <v>161.30000000000001</v>
          </cell>
          <cell r="N656">
            <v>93.6</v>
          </cell>
          <cell r="O656">
            <v>563859</v>
          </cell>
          <cell r="P656">
            <v>1094275</v>
          </cell>
          <cell r="Q656">
            <v>635200</v>
          </cell>
          <cell r="R656">
            <v>207167</v>
          </cell>
          <cell r="S656" t="str">
            <v>E</v>
          </cell>
          <cell r="T656" t="str">
            <v>С</v>
          </cell>
          <cell r="U656" t="str">
            <v>Изолация на външна стена , Изолация на под, Изолация на покрив, Мерки по осветление, Подмяна на дограма</v>
          </cell>
          <cell r="V656">
            <v>459061</v>
          </cell>
          <cell r="W656">
            <v>217.88</v>
          </cell>
          <cell r="X656">
            <v>60927</v>
          </cell>
          <cell r="Y656">
            <v>612918</v>
          </cell>
          <cell r="Z656">
            <v>10.059799999999999</v>
          </cell>
          <cell r="AA656" t="str">
            <v>„НП за ЕЕ на МЖС"</v>
          </cell>
          <cell r="AB656">
            <v>41.95</v>
          </cell>
        </row>
        <row r="657">
          <cell r="A657">
            <v>176865698</v>
          </cell>
          <cell r="B657" t="str">
            <v>СДРУЖЕНИЕ НА СОБСТВЕНИЦИТЕ "град БУРГАС ИЗГРЕВ блок 30</v>
          </cell>
          <cell r="C657" t="str">
            <v>МЖС БЛ 30</v>
          </cell>
          <cell r="D657" t="str">
            <v>обл.БУРГАС</v>
          </cell>
          <cell r="E657" t="str">
            <v>общ.БУРГАС</v>
          </cell>
          <cell r="F657" t="str">
            <v>гр.БУРГАС</v>
          </cell>
          <cell r="G657" t="str">
            <v>"ЕН АР КОНСУЛТ" ЕООД</v>
          </cell>
          <cell r="H657" t="str">
            <v>236ЕНА049</v>
          </cell>
          <cell r="I657">
            <v>42542</v>
          </cell>
          <cell r="J657" t="str">
            <v>1973</v>
          </cell>
          <cell r="K657">
            <v>7899.56</v>
          </cell>
          <cell r="L657">
            <v>6726</v>
          </cell>
          <cell r="M657">
            <v>160</v>
          </cell>
          <cell r="N657">
            <v>98.7</v>
          </cell>
          <cell r="O657">
            <v>634664</v>
          </cell>
          <cell r="P657">
            <v>1076388</v>
          </cell>
          <cell r="Q657">
            <v>669700</v>
          </cell>
          <cell r="R657">
            <v>221551</v>
          </cell>
          <cell r="S657" t="str">
            <v>E</v>
          </cell>
          <cell r="T657" t="str">
            <v>С</v>
          </cell>
          <cell r="U657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657">
            <v>463274</v>
          </cell>
          <cell r="W657">
            <v>235.12</v>
          </cell>
          <cell r="X657">
            <v>61057</v>
          </cell>
          <cell r="Y657">
            <v>624520</v>
          </cell>
          <cell r="Z657">
            <v>10.228400000000001</v>
          </cell>
          <cell r="AA657" t="str">
            <v>„НП за ЕЕ на МЖС"</v>
          </cell>
          <cell r="AB657">
            <v>43.03</v>
          </cell>
        </row>
        <row r="658">
          <cell r="A658">
            <v>176872600</v>
          </cell>
          <cell r="B658" t="str">
            <v>СДРУЖЕНИЕ НА СОБСТВЕНИЦИТЕ "БУРГАС ИЗГРЕВ бл.41</v>
          </cell>
          <cell r="C658" t="str">
            <v>МЖС</v>
          </cell>
          <cell r="D658" t="str">
            <v>обл.БУРГАС</v>
          </cell>
          <cell r="E658" t="str">
            <v>общ.БУРГАС</v>
          </cell>
          <cell r="F658" t="str">
            <v>гр.БУРГАС</v>
          </cell>
          <cell r="G658" t="str">
            <v>"ЕН АР КОНСУЛТ" ЕООД</v>
          </cell>
          <cell r="H658" t="str">
            <v>236ЕНА050</v>
          </cell>
          <cell r="I658">
            <v>42537</v>
          </cell>
          <cell r="J658" t="str">
            <v>1976</v>
          </cell>
          <cell r="K658">
            <v>19445</v>
          </cell>
          <cell r="L658">
            <v>11760</v>
          </cell>
          <cell r="M658">
            <v>145.69999999999999</v>
          </cell>
          <cell r="N658">
            <v>87</v>
          </cell>
          <cell r="O658">
            <v>1048124</v>
          </cell>
          <cell r="P658">
            <v>1713104</v>
          </cell>
          <cell r="Q658">
            <v>1022500</v>
          </cell>
          <cell r="R658">
            <v>334751</v>
          </cell>
          <cell r="S658" t="str">
            <v>E</v>
          </cell>
          <cell r="T658" t="str">
            <v>С</v>
          </cell>
          <cell r="U658" t="str">
            <v>Изолация на външна стена , Изолация на под, Изолация на покрив, Мерки по осветление, Подмяна на дограма</v>
          </cell>
          <cell r="V658">
            <v>690518</v>
          </cell>
          <cell r="W658">
            <v>439.85</v>
          </cell>
          <cell r="X658">
            <v>105445</v>
          </cell>
          <cell r="Y658">
            <v>1072894</v>
          </cell>
          <cell r="Z658">
            <v>10.174899999999999</v>
          </cell>
          <cell r="AA658" t="str">
            <v>„НП за ЕЕ на МЖС"</v>
          </cell>
          <cell r="AB658">
            <v>40.299999999999997</v>
          </cell>
        </row>
        <row r="659">
          <cell r="A659" t="str">
            <v>176871060 ,176878457</v>
          </cell>
          <cell r="B659" t="str">
            <v>СДРУЖЕНИЕ НА СОБСТВЕНИЦИТЕ " гр.БУРГАС, ж.к."ИЗГРЕВ" бл.9, вх1--8</v>
          </cell>
          <cell r="C659" t="str">
            <v>МЖС БЛ. 9</v>
          </cell>
          <cell r="D659" t="str">
            <v>обл.БУРГАС</v>
          </cell>
          <cell r="E659" t="str">
            <v>общ.БУРГАС</v>
          </cell>
          <cell r="F659" t="str">
            <v>гр.БУРГАС</v>
          </cell>
          <cell r="G659" t="str">
            <v>"ЕН АР КОНСУЛТ" ЕООД</v>
          </cell>
          <cell r="H659" t="str">
            <v>236ЕНА051</v>
          </cell>
          <cell r="I659">
            <v>42541</v>
          </cell>
          <cell r="J659" t="str">
            <v>1975</v>
          </cell>
          <cell r="K659">
            <v>15717</v>
          </cell>
          <cell r="L659">
            <v>13610</v>
          </cell>
          <cell r="M659">
            <v>198.7</v>
          </cell>
          <cell r="N659">
            <v>102.7</v>
          </cell>
          <cell r="O659">
            <v>1341131</v>
          </cell>
          <cell r="P659">
            <v>2704697</v>
          </cell>
          <cell r="Q659">
            <v>1397000</v>
          </cell>
          <cell r="R659">
            <v>755811</v>
          </cell>
          <cell r="S659" t="str">
            <v>E</v>
          </cell>
          <cell r="T659" t="str">
            <v>С</v>
          </cell>
          <cell r="U659" t="str">
            <v>Изолация на външна стена , Изолация на под, Изолация на покрив, Мерки по системата за БГВ, Подмяна на дограма</v>
          </cell>
          <cell r="V659">
            <v>1306838</v>
          </cell>
          <cell r="W659">
            <v>503.22</v>
          </cell>
          <cell r="X659">
            <v>113671</v>
          </cell>
          <cell r="Y659">
            <v>1309415</v>
          </cell>
          <cell r="Z659">
            <v>11.519299999999999</v>
          </cell>
          <cell r="AA659" t="str">
            <v>„НП за ЕЕ на МЖС"</v>
          </cell>
          <cell r="AB659">
            <v>48.31</v>
          </cell>
        </row>
        <row r="660">
          <cell r="A660">
            <v>176852213</v>
          </cell>
          <cell r="B660" t="str">
            <v>СДРУЖЕНИЕ НА СОБСТВЕНИЦИТЕ "ГР.БУРГАС,Ж.К.ИЗГРЕВ, БЛ.21"</v>
          </cell>
          <cell r="C660" t="str">
            <v>МЖС-БУРГАС, "ИЗГРЕВ", БЛ. 21</v>
          </cell>
          <cell r="D660" t="str">
            <v>обл.БУРГАС</v>
          </cell>
          <cell r="E660" t="str">
            <v>общ.БУРГАС</v>
          </cell>
          <cell r="F660" t="str">
            <v>гр.БУРГАС</v>
          </cell>
          <cell r="G660" t="str">
            <v>"ЕН АР КОНСУЛТ" ЕООД</v>
          </cell>
          <cell r="H660" t="str">
            <v>236ЕНА052</v>
          </cell>
          <cell r="I660">
            <v>42549</v>
          </cell>
          <cell r="J660" t="str">
            <v>1975</v>
          </cell>
          <cell r="K660">
            <v>15720.93</v>
          </cell>
          <cell r="L660">
            <v>13313</v>
          </cell>
          <cell r="M660">
            <v>177.1</v>
          </cell>
          <cell r="N660">
            <v>95</v>
          </cell>
          <cell r="O660">
            <v>1212308</v>
          </cell>
          <cell r="P660">
            <v>2357555</v>
          </cell>
          <cell r="Q660">
            <v>1264101</v>
          </cell>
          <cell r="R660">
            <v>475629</v>
          </cell>
          <cell r="S660" t="str">
            <v>F</v>
          </cell>
          <cell r="T660" t="str">
            <v>С</v>
          </cell>
          <cell r="U660" t="str">
            <v>Изолация на външна стена , Изолация на под, Изолация на покрив, Мерки по системата за БГВ, Подмяна на дограма</v>
          </cell>
          <cell r="V660">
            <v>1093454</v>
          </cell>
          <cell r="W660">
            <v>492.7</v>
          </cell>
          <cell r="X660">
            <v>118205</v>
          </cell>
          <cell r="Y660">
            <v>1299912</v>
          </cell>
          <cell r="Z660">
            <v>10.997</v>
          </cell>
          <cell r="AA660" t="str">
            <v>„НП за ЕЕ на МЖС"</v>
          </cell>
          <cell r="AB660">
            <v>46.38</v>
          </cell>
        </row>
        <row r="661">
          <cell r="A661">
            <v>176888960</v>
          </cell>
          <cell r="B661" t="str">
            <v>СДРУЖЕНИЕ НА СОБСТВЕНИЦИТЕ "БУРГАС ИЗГРЕВ бЛ.23 вх.5, 6, 7, 8"</v>
          </cell>
          <cell r="C661" t="str">
            <v xml:space="preserve"> МЖС БЛ 23 ВХ.  5 6 7 8 </v>
          </cell>
          <cell r="D661" t="str">
            <v>обл.БУРГАС</v>
          </cell>
          <cell r="E661" t="str">
            <v>общ.БУРГАС</v>
          </cell>
          <cell r="F661" t="str">
            <v>гр.БУРГАС</v>
          </cell>
          <cell r="G661" t="str">
            <v>"ЕН АР КОНСУЛТ" ЕООД</v>
          </cell>
          <cell r="H661" t="str">
            <v>236ЕНА053</v>
          </cell>
          <cell r="I661">
            <v>42538</v>
          </cell>
          <cell r="J661" t="str">
            <v>1974</v>
          </cell>
          <cell r="K661">
            <v>7899.56</v>
          </cell>
          <cell r="L661">
            <v>6682</v>
          </cell>
          <cell r="M661">
            <v>161.80000000000001</v>
          </cell>
          <cell r="N661">
            <v>90.9</v>
          </cell>
          <cell r="O661">
            <v>616899</v>
          </cell>
          <cell r="P661">
            <v>1081367</v>
          </cell>
          <cell r="Q661">
            <v>607300</v>
          </cell>
          <cell r="R661">
            <v>244248</v>
          </cell>
          <cell r="S661" t="str">
            <v>E</v>
          </cell>
          <cell r="T661" t="str">
            <v>С</v>
          </cell>
          <cell r="U661" t="str">
            <v>Изолация на външна стена , Изолация на под, Изолация на покрив, Мерки по сградни инсталации(тръбна мрежа), Подмяна на дограма</v>
          </cell>
          <cell r="V661">
            <v>474062</v>
          </cell>
          <cell r="W661">
            <v>257.04000000000002</v>
          </cell>
          <cell r="X661">
            <v>63836</v>
          </cell>
          <cell r="Y661">
            <v>646302</v>
          </cell>
          <cell r="Z661">
            <v>10.1244</v>
          </cell>
          <cell r="AA661" t="str">
            <v>„НП за ЕЕ на МЖС"</v>
          </cell>
          <cell r="AB661">
            <v>43.83</v>
          </cell>
        </row>
        <row r="662">
          <cell r="A662">
            <v>176880928</v>
          </cell>
          <cell r="B662" t="str">
            <v>СДРУЖЕНИЕ НА СОБСТВЕНИЦИТЕ "гр.БУРГАС, ж.к."ИЗГРЕВ", бл.15"</v>
          </cell>
          <cell r="C662" t="str">
            <v>МЖС</v>
          </cell>
          <cell r="D662" t="str">
            <v>обл.БУРГАС</v>
          </cell>
          <cell r="E662" t="str">
            <v>общ.БУРГАС</v>
          </cell>
          <cell r="F662" t="str">
            <v>гр.БУРГАС</v>
          </cell>
          <cell r="G662" t="str">
            <v>"ЕН АР КОНСУЛТ" ЕООД</v>
          </cell>
          <cell r="H662" t="str">
            <v>236ЕНА054</v>
          </cell>
          <cell r="I662">
            <v>42543</v>
          </cell>
          <cell r="J662" t="str">
            <v>1975</v>
          </cell>
          <cell r="K662">
            <v>15724.7</v>
          </cell>
          <cell r="L662">
            <v>13353</v>
          </cell>
          <cell r="M662">
            <v>184.7</v>
          </cell>
          <cell r="N662">
            <v>93.9</v>
          </cell>
          <cell r="O662">
            <v>1412551</v>
          </cell>
          <cell r="P662">
            <v>2465640</v>
          </cell>
          <cell r="Q662">
            <v>1253000</v>
          </cell>
          <cell r="R662">
            <v>690039</v>
          </cell>
          <cell r="S662" t="str">
            <v>F</v>
          </cell>
          <cell r="T662" t="str">
            <v>С</v>
          </cell>
          <cell r="U662" t="str">
            <v>Изолация на външна стена , Изолация на под, Изолация на покрив, Мерки по системата за БГВ, Подмяна на дограма</v>
          </cell>
          <cell r="V662">
            <v>1211877</v>
          </cell>
          <cell r="W662">
            <v>548.23</v>
          </cell>
          <cell r="X662">
            <v>122280</v>
          </cell>
          <cell r="Y662">
            <v>1339627</v>
          </cell>
          <cell r="Z662">
            <v>10.955399999999999</v>
          </cell>
          <cell r="AA662" t="str">
            <v>„НП за ЕЕ на МЖС"</v>
          </cell>
          <cell r="AB662">
            <v>49.15</v>
          </cell>
        </row>
        <row r="663">
          <cell r="A663">
            <v>176888177</v>
          </cell>
          <cell r="B663" t="str">
            <v>СДРУЖЕНИЕ НА СОБСТВЕНИЦИТЕ "БУРГАС, ИЗГРЕВ, БЛ.86, ВХ.3, 4, 5, 6</v>
          </cell>
          <cell r="C663" t="str">
            <v>МЖС БЛ 86</v>
          </cell>
          <cell r="D663" t="str">
            <v>обл.БУРГАС</v>
          </cell>
          <cell r="E663" t="str">
            <v>общ.БУРГАС</v>
          </cell>
          <cell r="F663" t="str">
            <v>гр.БУРГАС</v>
          </cell>
          <cell r="G663" t="str">
            <v>"ЕН АР КОНСУЛТ" ЕООД</v>
          </cell>
          <cell r="H663" t="str">
            <v>236ЕНА055</v>
          </cell>
          <cell r="I663">
            <v>42537</v>
          </cell>
          <cell r="J663" t="str">
            <v>1991</v>
          </cell>
          <cell r="K663">
            <v>8895</v>
          </cell>
          <cell r="L663">
            <v>7476</v>
          </cell>
          <cell r="M663">
            <v>160.6</v>
          </cell>
          <cell r="N663">
            <v>85</v>
          </cell>
          <cell r="O663">
            <v>584258</v>
          </cell>
          <cell r="P663">
            <v>1200505</v>
          </cell>
          <cell r="Q663">
            <v>635900</v>
          </cell>
          <cell r="R663">
            <v>191700</v>
          </cell>
          <cell r="S663" t="str">
            <v>E</v>
          </cell>
          <cell r="T663" t="str">
            <v>С</v>
          </cell>
          <cell r="U663" t="str">
            <v>ВЕИ, Изолация на външна стена , Изолация на под, Изолация на покрив, Мерки по сградни инсталации(тръбна мрежа), Мерки по системата за БГВ, Подмяна на дограма</v>
          </cell>
          <cell r="V663">
            <v>564548</v>
          </cell>
          <cell r="W663">
            <v>265.97000000000003</v>
          </cell>
          <cell r="X663">
            <v>60008</v>
          </cell>
          <cell r="Y663">
            <v>704020</v>
          </cell>
          <cell r="Z663">
            <v>11.732100000000001</v>
          </cell>
          <cell r="AA663" t="str">
            <v>„НП за ЕЕ на МЖС"</v>
          </cell>
          <cell r="AB663">
            <v>47.02</v>
          </cell>
        </row>
        <row r="664">
          <cell r="A664">
            <v>176918930</v>
          </cell>
          <cell r="B664" t="str">
            <v>СДРУЖЕНИЕ НА СОБСТВЕНИЦИТЕ "гр.БУРГАС, ж.к."ИЗГРЕВ", бл.4"</v>
          </cell>
          <cell r="C664" t="str">
            <v>МЖС-БУРГАС, "ИЗГРЕВ", БЛ. 4</v>
          </cell>
          <cell r="D664" t="str">
            <v>обл.БУРГАС</v>
          </cell>
          <cell r="E664" t="str">
            <v>общ.БУРГАС</v>
          </cell>
          <cell r="F664" t="str">
            <v>гр.БУРГАС</v>
          </cell>
          <cell r="G664" t="str">
            <v>"ЕН АР КОНСУЛТ" ЕООД</v>
          </cell>
          <cell r="H664" t="str">
            <v>236ЕНА056</v>
          </cell>
          <cell r="I664">
            <v>42545</v>
          </cell>
          <cell r="J664" t="str">
            <v>1977</v>
          </cell>
          <cell r="K664">
            <v>7846.1</v>
          </cell>
          <cell r="L664">
            <v>6607</v>
          </cell>
          <cell r="M664">
            <v>197.4</v>
          </cell>
          <cell r="N664">
            <v>103.4</v>
          </cell>
          <cell r="O664">
            <v>685464</v>
          </cell>
          <cell r="P664">
            <v>1304000</v>
          </cell>
          <cell r="Q664">
            <v>683046</v>
          </cell>
          <cell r="R664">
            <v>433876</v>
          </cell>
          <cell r="S664" t="str">
            <v>E</v>
          </cell>
          <cell r="T664" t="str">
            <v>С</v>
          </cell>
          <cell r="U664" t="str">
            <v>Изолация на външна стена , Изолация на под, Изолация на покрив, Мерки по сградни инсталации(тръбна мрежа), Подмяна на дограма</v>
          </cell>
          <cell r="V664">
            <v>620953</v>
          </cell>
          <cell r="W664">
            <v>200.79</v>
          </cell>
          <cell r="X664">
            <v>43281</v>
          </cell>
          <cell r="Y664">
            <v>619877</v>
          </cell>
          <cell r="Z664">
            <v>14.322100000000001</v>
          </cell>
          <cell r="AA664" t="str">
            <v>„НП за ЕЕ на МЖС"</v>
          </cell>
          <cell r="AB664">
            <v>47.61</v>
          </cell>
        </row>
        <row r="665">
          <cell r="A665">
            <v>176870834</v>
          </cell>
          <cell r="B665" t="str">
            <v>СДРУЖЕНИЕ НА СОБСТВЕНИЦИТЕ "ИЗГРЕВ-38 гр.БУРГАС"</v>
          </cell>
          <cell r="C665" t="str">
            <v>МЖС-БУРГАС, "ИЗГРЕВ", БЛ. 38</v>
          </cell>
          <cell r="D665" t="str">
            <v>обл.БУРГАС</v>
          </cell>
          <cell r="E665" t="str">
            <v>общ.БУРГАС</v>
          </cell>
          <cell r="F665" t="str">
            <v>гр.БУРГАС</v>
          </cell>
          <cell r="G665" t="str">
            <v>"ЕН АР КОНСУЛТ" ЕООД</v>
          </cell>
          <cell r="H665" t="str">
            <v>236ЕНА057</v>
          </cell>
          <cell r="I665">
            <v>42550</v>
          </cell>
          <cell r="J665" t="str">
            <v>1974</v>
          </cell>
          <cell r="K665">
            <v>8011.32</v>
          </cell>
          <cell r="L665">
            <v>6742</v>
          </cell>
          <cell r="M665">
            <v>209</v>
          </cell>
          <cell r="N665">
            <v>100.9</v>
          </cell>
          <cell r="O665">
            <v>752977</v>
          </cell>
          <cell r="P665">
            <v>1408788</v>
          </cell>
          <cell r="Q665">
            <v>680300</v>
          </cell>
          <cell r="R665">
            <v>497301</v>
          </cell>
          <cell r="S665" t="str">
            <v>F</v>
          </cell>
          <cell r="T665" t="str">
            <v>С</v>
          </cell>
          <cell r="U665" t="str">
            <v>ВЕИ, Изолация на външна стена , Изолация на под, Изолация на покрив, Мерки по сградни инсталации(тръбна мрежа), Подмяна на дограма</v>
          </cell>
          <cell r="V665">
            <v>728487</v>
          </cell>
          <cell r="W665">
            <v>267.58</v>
          </cell>
          <cell r="X665">
            <v>52221</v>
          </cell>
          <cell r="Y665">
            <v>730207</v>
          </cell>
          <cell r="Z665">
            <v>13.983000000000001</v>
          </cell>
          <cell r="AA665" t="str">
            <v>„НП за ЕЕ на МЖС"</v>
          </cell>
          <cell r="AB665">
            <v>51.71</v>
          </cell>
        </row>
        <row r="666">
          <cell r="A666">
            <v>176937927</v>
          </cell>
          <cell r="B666" t="str">
            <v>СДРУЖЕНИЕ НА СОБСТВЕНИЦИТЕ "гр.Бургас, ИЗГРЕВ бл.24-1,2,3"</v>
          </cell>
          <cell r="C666" t="str">
            <v>МЖС-БУРГАС, "ИЗГРЕВ", БЛ. 24</v>
          </cell>
          <cell r="D666" t="str">
            <v>обл.БУРГАС</v>
          </cell>
          <cell r="E666" t="str">
            <v>общ.БУРГАС</v>
          </cell>
          <cell r="F666" t="str">
            <v>гр.БУРГАС</v>
          </cell>
          <cell r="G666" t="str">
            <v>"ЕН АР КОНСУЛТ" ЕООД</v>
          </cell>
          <cell r="H666" t="str">
            <v>236ЕНА058</v>
          </cell>
          <cell r="I666">
            <v>42548</v>
          </cell>
          <cell r="J666" t="str">
            <v>1979</v>
          </cell>
          <cell r="K666">
            <v>9787.9599999999991</v>
          </cell>
          <cell r="L666">
            <v>8460</v>
          </cell>
          <cell r="M666">
            <v>183.9</v>
          </cell>
          <cell r="N666">
            <v>95</v>
          </cell>
          <cell r="O666">
            <v>812568</v>
          </cell>
          <cell r="P666">
            <v>1555767</v>
          </cell>
          <cell r="Q666">
            <v>803700</v>
          </cell>
          <cell r="R666">
            <v>449208</v>
          </cell>
          <cell r="S666" t="str">
            <v>E</v>
          </cell>
          <cell r="T666" t="str">
            <v>С</v>
          </cell>
          <cell r="U666" t="str">
            <v>Изолация на външна стена , Изолация на под, Изолация на покрив, Мерки по системата за БГВ, Подмяна на дограма</v>
          </cell>
          <cell r="V666">
            <v>752044</v>
          </cell>
          <cell r="W666">
            <v>346.58</v>
          </cell>
          <cell r="X666">
            <v>70000</v>
          </cell>
          <cell r="Y666">
            <v>842723</v>
          </cell>
          <cell r="Z666">
            <v>12.0389</v>
          </cell>
          <cell r="AA666" t="str">
            <v>„НП за ЕЕ на МЖС"</v>
          </cell>
          <cell r="AB666">
            <v>48.33</v>
          </cell>
        </row>
        <row r="667">
          <cell r="A667">
            <v>176912685</v>
          </cell>
          <cell r="B667" t="str">
            <v>СДРУЖЕНИЕ НА СОБСТВЕНИЦИТЕ "гр.БУРГАС, ж.к."ИЗГРЕВ" бл.61 вх.1"</v>
          </cell>
          <cell r="C667" t="str">
            <v>МЖС</v>
          </cell>
          <cell r="D667" t="str">
            <v>обл.БУРГАС</v>
          </cell>
          <cell r="E667" t="str">
            <v>общ.БУРГАС</v>
          </cell>
          <cell r="F667" t="str">
            <v>гр.БУРГАС</v>
          </cell>
          <cell r="G667" t="str">
            <v>"ЕН АР КОНСУЛТ" ЕООД</v>
          </cell>
          <cell r="H667" t="str">
            <v>236ЕНА062</v>
          </cell>
          <cell r="I667">
            <v>42543</v>
          </cell>
          <cell r="J667" t="str">
            <v>16980</v>
          </cell>
          <cell r="K667">
            <v>7231</v>
          </cell>
          <cell r="L667">
            <v>6323</v>
          </cell>
          <cell r="M667">
            <v>187</v>
          </cell>
          <cell r="N667">
            <v>102.3</v>
          </cell>
          <cell r="O667">
            <v>682997</v>
          </cell>
          <cell r="P667">
            <v>1182386</v>
          </cell>
          <cell r="Q667">
            <v>646700</v>
          </cell>
          <cell r="R667">
            <v>459395</v>
          </cell>
          <cell r="S667" t="str">
            <v>E</v>
          </cell>
          <cell r="T667" t="str">
            <v>С</v>
          </cell>
          <cell r="U667" t="str">
            <v>Изолация на външна стена , Изолация на под, Изолация на покрив, Мерки по сградни инсталации(тръбна мрежа), Подмяна на дограма</v>
          </cell>
          <cell r="V667">
            <v>535654</v>
          </cell>
          <cell r="W667">
            <v>206.78</v>
          </cell>
          <cell r="X667">
            <v>41669</v>
          </cell>
          <cell r="Y667">
            <v>553637</v>
          </cell>
          <cell r="Z667">
            <v>13.2865</v>
          </cell>
          <cell r="AA667" t="str">
            <v>„НП за ЕЕ на МЖС"</v>
          </cell>
          <cell r="AB667">
            <v>45.3</v>
          </cell>
        </row>
        <row r="668">
          <cell r="A668">
            <v>176870819</v>
          </cell>
          <cell r="B668" t="str">
            <v>СДРУЖЕНИЕ НА СОБСТВЕНИЦИТЕ "БУРГАС, ИЗГРЕВ БЛ.71 - СТРАНДЖА"</v>
          </cell>
          <cell r="C668" t="str">
            <v>МЖС-БУРГАС, "ИЗГРЕВ", БЛ. 71</v>
          </cell>
          <cell r="D668" t="str">
            <v>обл.БУРГАС</v>
          </cell>
          <cell r="E668" t="str">
            <v>общ.БУРГАС</v>
          </cell>
          <cell r="F668" t="str">
            <v>гр.БУРГАС</v>
          </cell>
          <cell r="G668" t="str">
            <v>"ЕН АР КОНСУЛТ" ЕООД</v>
          </cell>
          <cell r="H668" t="str">
            <v>236ЕНА065</v>
          </cell>
          <cell r="I668">
            <v>42548</v>
          </cell>
          <cell r="J668" t="str">
            <v>1987</v>
          </cell>
          <cell r="K668">
            <v>5343.38</v>
          </cell>
          <cell r="L668">
            <v>4352</v>
          </cell>
          <cell r="M668">
            <v>197.2</v>
          </cell>
          <cell r="N668">
            <v>101.4</v>
          </cell>
          <cell r="O668">
            <v>476462</v>
          </cell>
          <cell r="P668">
            <v>858260</v>
          </cell>
          <cell r="Q668">
            <v>441278</v>
          </cell>
          <cell r="R668">
            <v>277446</v>
          </cell>
          <cell r="S668" t="str">
            <v>E</v>
          </cell>
          <cell r="T668" t="str">
            <v>С</v>
          </cell>
          <cell r="U668" t="str">
            <v>Изолация на външна стена , Изолация на под, Изолация на покрив, Мерки по системата за БГВ, Подмяна на дограма</v>
          </cell>
          <cell r="V668">
            <v>416982</v>
          </cell>
          <cell r="W668">
            <v>158.37</v>
          </cell>
          <cell r="X668">
            <v>34486</v>
          </cell>
          <cell r="Y668">
            <v>449753</v>
          </cell>
          <cell r="Z668">
            <v>13.041600000000001</v>
          </cell>
          <cell r="AA668" t="str">
            <v>„НП за ЕЕ на МЖС"</v>
          </cell>
          <cell r="AB668">
            <v>48.58</v>
          </cell>
        </row>
        <row r="669">
          <cell r="A669">
            <v>176870777</v>
          </cell>
          <cell r="B669" t="str">
            <v>СДРУЖЕНИЕ НА СОБСТВЕНИЦИТЕ "БУРГАС ИЗГРЕВ 67 АБВГ"</v>
          </cell>
          <cell r="C669" t="str">
            <v>МЖС-БУРГАС, "ИЗГРЕВ", БЛ. 67</v>
          </cell>
          <cell r="D669" t="str">
            <v>обл.БУРГАС</v>
          </cell>
          <cell r="E669" t="str">
            <v>общ.БУРГАС</v>
          </cell>
          <cell r="F669" t="str">
            <v>гр.БУРГАС</v>
          </cell>
          <cell r="G669" t="str">
            <v>"ЕН АР КОНСУЛТ" ЕООД</v>
          </cell>
          <cell r="H669" t="str">
            <v>236ЕНА066</v>
          </cell>
          <cell r="I669">
            <v>42542</v>
          </cell>
          <cell r="J669" t="str">
            <v>1991</v>
          </cell>
          <cell r="K669">
            <v>8453.8799999999992</v>
          </cell>
          <cell r="L669">
            <v>6865</v>
          </cell>
          <cell r="M669">
            <v>145.6</v>
          </cell>
          <cell r="N669">
            <v>90.8</v>
          </cell>
          <cell r="O669">
            <v>536289</v>
          </cell>
          <cell r="P669">
            <v>999752</v>
          </cell>
          <cell r="Q669">
            <v>623593</v>
          </cell>
          <cell r="R669">
            <v>229760</v>
          </cell>
          <cell r="S669" t="str">
            <v>E</v>
          </cell>
          <cell r="T669" t="str">
            <v>С</v>
          </cell>
          <cell r="U669" t="str">
            <v>ВЕИ, Изолация на външна стена , Изолация на под, Изолация на покрив, Мерки по системата за БГВ, Подмяна на дограма</v>
          </cell>
          <cell r="V669">
            <v>376159</v>
          </cell>
          <cell r="W669">
            <v>224.34</v>
          </cell>
          <cell r="X669">
            <v>52133</v>
          </cell>
          <cell r="Y669">
            <v>687842</v>
          </cell>
          <cell r="Z669">
            <v>13.193899999999999</v>
          </cell>
          <cell r="AA669" t="str">
            <v>„НП за ЕЕ на МЖС"</v>
          </cell>
          <cell r="AB669">
            <v>37.619999999999997</v>
          </cell>
        </row>
        <row r="670">
          <cell r="A670">
            <v>176881834</v>
          </cell>
          <cell r="B670" t="str">
            <v>СДРУЖЕНИЕ НА СОБСТВЕНИЦИТЕ "гр.БУРГАС, ж.к.ИЗГРЕВ бл.54, вх.1,2,3,4"</v>
          </cell>
          <cell r="C670" t="str">
            <v>МЖС-БУРГАС, "ИЗГРЕВ", БЛ. 54</v>
          </cell>
          <cell r="D670" t="str">
            <v>обл.БУРГАС</v>
          </cell>
          <cell r="E670" t="str">
            <v>общ.БУРГАС</v>
          </cell>
          <cell r="F670" t="str">
            <v>гр.БУРГАС</v>
          </cell>
          <cell r="G670" t="str">
            <v>"ЕН АР КОНСУЛТ" ЕООД</v>
          </cell>
          <cell r="H670" t="str">
            <v>236ЕНА067</v>
          </cell>
          <cell r="I670">
            <v>42548</v>
          </cell>
          <cell r="J670" t="str">
            <v>1977</v>
          </cell>
          <cell r="K670">
            <v>11117.42</v>
          </cell>
          <cell r="L670">
            <v>9415</v>
          </cell>
          <cell r="M670">
            <v>164.6</v>
          </cell>
          <cell r="N670">
            <v>91.9</v>
          </cell>
          <cell r="O670">
            <v>835618</v>
          </cell>
          <cell r="P670">
            <v>1549957</v>
          </cell>
          <cell r="Q670">
            <v>865401</v>
          </cell>
          <cell r="R670">
            <v>318001</v>
          </cell>
          <cell r="S670" t="str">
            <v>F</v>
          </cell>
          <cell r="T670" t="str">
            <v>С</v>
          </cell>
          <cell r="U670" t="str">
            <v>Изолация на външна стена , Изолация на под, Изолация на покрив, Мерки по системата за БГВ, Подмяна на дограма</v>
          </cell>
          <cell r="V670">
            <v>684555</v>
          </cell>
          <cell r="W670">
            <v>394.04</v>
          </cell>
          <cell r="X670">
            <v>98523</v>
          </cell>
          <cell r="Y670">
            <v>1049263</v>
          </cell>
          <cell r="Z670">
            <v>10.649900000000001</v>
          </cell>
          <cell r="AA670" t="str">
            <v>„НП за ЕЕ на МЖС"</v>
          </cell>
          <cell r="AB670">
            <v>44.16</v>
          </cell>
        </row>
        <row r="671">
          <cell r="A671" t="str">
            <v>176871313 , 17686511</v>
          </cell>
          <cell r="B671" t="str">
            <v>СДРУЖЕНИЕ НА СОБСТВЕНИЦИТЕ "БУРГАС ИЗГРЕВ бл.72 вх.3, 4, 5, 6"</v>
          </cell>
          <cell r="C671" t="str">
            <v>МЖС-БУРГАС, "ИЗГРЕВ", БЛ. 72</v>
          </cell>
          <cell r="D671" t="str">
            <v>обл.БУРГАС</v>
          </cell>
          <cell r="E671" t="str">
            <v>общ.БУРГАС</v>
          </cell>
          <cell r="F671" t="str">
            <v>гр.БУРГАС</v>
          </cell>
          <cell r="G671" t="str">
            <v>"ЕН АР КОНСУЛТ" ЕООД</v>
          </cell>
          <cell r="H671" t="str">
            <v>236ЕНА068</v>
          </cell>
          <cell r="I671">
            <v>42550</v>
          </cell>
          <cell r="J671" t="str">
            <v>1988</v>
          </cell>
          <cell r="K671">
            <v>8332.24</v>
          </cell>
          <cell r="L671">
            <v>6688</v>
          </cell>
          <cell r="M671">
            <v>213.6</v>
          </cell>
          <cell r="N671">
            <v>99.3</v>
          </cell>
          <cell r="O671">
            <v>911128</v>
          </cell>
          <cell r="P671">
            <v>1428255</v>
          </cell>
          <cell r="Q671">
            <v>664082</v>
          </cell>
          <cell r="R671">
            <v>626115</v>
          </cell>
          <cell r="S671" t="str">
            <v>F</v>
          </cell>
          <cell r="T671" t="str">
            <v>С</v>
          </cell>
          <cell r="U671" t="str">
            <v>ВЕИ, Изолация на външна стена , Изолация на под, Изолация на покрив, Мерки по системата за БГВ, Подмяна на дограма</v>
          </cell>
          <cell r="V671">
            <v>764173</v>
          </cell>
          <cell r="W671">
            <v>268.86</v>
          </cell>
          <cell r="X671">
            <v>52964</v>
          </cell>
          <cell r="Y671">
            <v>667335</v>
          </cell>
          <cell r="Z671">
            <v>12.5997</v>
          </cell>
          <cell r="AA671" t="str">
            <v>„НП за ЕЕ на МЖС"</v>
          </cell>
          <cell r="AB671">
            <v>53.5</v>
          </cell>
        </row>
        <row r="672">
          <cell r="A672">
            <v>176819487</v>
          </cell>
          <cell r="B672" t="str">
            <v>СДРУЖЕНИЕ НА СОБСТВЕНИЦИТЕ "ЖИЛИЩЕН БЛОК 3,гр. Петрич,ул.Димитър Гощанов 6, бл.3"</v>
          </cell>
          <cell r="C672" t="str">
            <v>ЖИЛИЩЕН БЛОК №3 - ПЕТРИЧ</v>
          </cell>
          <cell r="D672" t="str">
            <v>обл.БЛАГОЕВГРАД</v>
          </cell>
          <cell r="E672" t="str">
            <v>общ.ПЕТРИЧ</v>
          </cell>
          <cell r="F672" t="str">
            <v>гр.ПЕТРИЧ</v>
          </cell>
          <cell r="G672" t="str">
            <v>"ХЕС - ПРОЕКТ" ООД</v>
          </cell>
          <cell r="H672" t="str">
            <v>238ХЕС021</v>
          </cell>
          <cell r="I672">
            <v>42083</v>
          </cell>
          <cell r="J672" t="str">
            <v>1975</v>
          </cell>
          <cell r="K672">
            <v>2726.8</v>
          </cell>
          <cell r="L672">
            <v>2362</v>
          </cell>
          <cell r="M672">
            <v>141.19999999999999</v>
          </cell>
          <cell r="N672">
            <v>53.4</v>
          </cell>
          <cell r="O672">
            <v>297719</v>
          </cell>
          <cell r="P672">
            <v>333454</v>
          </cell>
          <cell r="Q672">
            <v>126000</v>
          </cell>
          <cell r="R672">
            <v>0</v>
          </cell>
          <cell r="S672" t="str">
            <v>D</v>
          </cell>
          <cell r="T672" t="str">
            <v>B</v>
          </cell>
          <cell r="U672" t="str">
            <v>Изолация на външна стена , Изолация на под, Изолация на покрив, Мерки по осветление, Подмяна на дограма</v>
          </cell>
          <cell r="V672">
            <v>207441</v>
          </cell>
          <cell r="W672">
            <v>20.8</v>
          </cell>
          <cell r="X672">
            <v>28508</v>
          </cell>
          <cell r="Y672">
            <v>196037</v>
          </cell>
          <cell r="Z672">
            <v>6.8765000000000001</v>
          </cell>
          <cell r="AA672" t="str">
            <v>„НП за ЕЕ на МЖС"</v>
          </cell>
          <cell r="AB672">
            <v>62.2</v>
          </cell>
        </row>
        <row r="673">
          <cell r="A673">
            <v>176865082</v>
          </cell>
          <cell r="B673" t="str">
            <v>СДРУЖЕНИЕ НА СОБСТВЕНИЦИТЕ "ГР.ЗЛАТИЦА,УЛ.ЗАХАРИ И МАРИЯ СЕРГЕЕВИ 10, БЛ.24,ВХ.А,ВХ.Б,ВХ.В"</v>
          </cell>
          <cell r="C673" t="str">
            <v>МЖС-ЗЛАТИЦА, БЛ. 24</v>
          </cell>
          <cell r="D673" t="str">
            <v>обл.СОФИЯ-ОБЛАСТ</v>
          </cell>
          <cell r="E673" t="str">
            <v>общ.ЗЛАТИЦА</v>
          </cell>
          <cell r="F673" t="str">
            <v>гр.ЗЛАТИЦА</v>
          </cell>
          <cell r="G673" t="str">
            <v>"ХЕС - ПРОЕКТ" ООД</v>
          </cell>
          <cell r="H673" t="str">
            <v>238ХЕС024</v>
          </cell>
          <cell r="I673">
            <v>42436</v>
          </cell>
          <cell r="J673" t="str">
            <v>1986</v>
          </cell>
          <cell r="K673">
            <v>4612</v>
          </cell>
          <cell r="L673">
            <v>3628</v>
          </cell>
          <cell r="M673">
            <v>170.2</v>
          </cell>
          <cell r="N673">
            <v>79.900000000000006</v>
          </cell>
          <cell r="O673">
            <v>617350</v>
          </cell>
          <cell r="P673">
            <v>617349</v>
          </cell>
          <cell r="Q673">
            <v>290000</v>
          </cell>
          <cell r="R673">
            <v>0</v>
          </cell>
          <cell r="S673" t="str">
            <v>F</v>
          </cell>
          <cell r="T673" t="str">
            <v>С</v>
          </cell>
          <cell r="U673" t="str">
            <v>Изолация на външна стена , Изолация на под, Изолация на покрив, Мерки по осветление, Подмяна на дограма</v>
          </cell>
          <cell r="V673">
            <v>327294.5</v>
          </cell>
          <cell r="W673">
            <v>192.54</v>
          </cell>
          <cell r="X673">
            <v>54126.815000000002</v>
          </cell>
          <cell r="Y673">
            <v>459182.4</v>
          </cell>
          <cell r="Z673">
            <v>8.4833999999999996</v>
          </cell>
          <cell r="AA673" t="str">
            <v>„НП за ЕЕ на МЖС"</v>
          </cell>
          <cell r="AB673">
            <v>53.01</v>
          </cell>
        </row>
        <row r="674">
          <cell r="A674">
            <v>176861205</v>
          </cell>
          <cell r="B674" t="str">
            <v>СДРУЖЕНИЕ НА СОБСТВЕНИЦИТЕ" СЛИВЕН-ГЕО МИЛЕВ-17</v>
          </cell>
          <cell r="C674" t="str">
            <v>МЖС</v>
          </cell>
          <cell r="D674" t="str">
            <v>обл.СЛИВЕН</v>
          </cell>
          <cell r="E674" t="str">
            <v>общ.СЛИВЕН</v>
          </cell>
          <cell r="F674" t="str">
            <v>гр.СЛИВЕН</v>
          </cell>
          <cell r="G674" t="str">
            <v>"ХЕС - ПРОЕКТ" ООД</v>
          </cell>
          <cell r="H674" t="str">
            <v>238ХЕС028</v>
          </cell>
          <cell r="I674">
            <v>42538</v>
          </cell>
          <cell r="J674" t="str">
            <v>1991</v>
          </cell>
          <cell r="K674">
            <v>4302.6000000000004</v>
          </cell>
          <cell r="L674">
            <v>3975</v>
          </cell>
          <cell r="M674">
            <v>200.8</v>
          </cell>
          <cell r="N674">
            <v>108.9</v>
          </cell>
          <cell r="O674">
            <v>361855</v>
          </cell>
          <cell r="P674">
            <v>798080</v>
          </cell>
          <cell r="Q674">
            <v>432800</v>
          </cell>
          <cell r="R674">
            <v>238592</v>
          </cell>
          <cell r="S674" t="str">
            <v>E</v>
          </cell>
          <cell r="T674" t="str">
            <v>С</v>
          </cell>
          <cell r="U674" t="str">
            <v>Изолация на външна стена , Изолация на под, Изолация на покрив, Подмяна на дограма</v>
          </cell>
          <cell r="V674">
            <v>364011</v>
          </cell>
          <cell r="W674">
            <v>126.74</v>
          </cell>
          <cell r="X674">
            <v>29560</v>
          </cell>
          <cell r="Y674">
            <v>441699</v>
          </cell>
          <cell r="Z674">
            <v>14.942399999999999</v>
          </cell>
          <cell r="AA674" t="str">
            <v>„НП за ЕЕ на МЖС"</v>
          </cell>
          <cell r="AB674">
            <v>45.61</v>
          </cell>
        </row>
        <row r="675">
          <cell r="A675">
            <v>176843253</v>
          </cell>
          <cell r="B675" t="str">
            <v>СДРУЖЕНИЕ НА СОБСТВЕНИЦИТЕ СЛИВЕН-ДАМЕ ГРУЕВ-43</v>
          </cell>
          <cell r="C675" t="str">
            <v>МЖС УЛ ДАМЕ ГРУЕВ 43 СЛИВЕН</v>
          </cell>
          <cell r="D675" t="str">
            <v>обл.СЛИВЕН</v>
          </cell>
          <cell r="E675" t="str">
            <v>общ.СЛИВЕН</v>
          </cell>
          <cell r="F675" t="str">
            <v>гр.СЛИВЕН</v>
          </cell>
          <cell r="G675" t="str">
            <v>"ХЕС - ПРОЕКТ" ООД</v>
          </cell>
          <cell r="H675" t="str">
            <v>238ХЕС029</v>
          </cell>
          <cell r="I675">
            <v>42541</v>
          </cell>
          <cell r="J675" t="str">
            <v>1989</v>
          </cell>
          <cell r="K675">
            <v>5934.2</v>
          </cell>
          <cell r="L675">
            <v>5529</v>
          </cell>
          <cell r="M675">
            <v>158.1</v>
          </cell>
          <cell r="N675">
            <v>84.3</v>
          </cell>
          <cell r="O675">
            <v>655736</v>
          </cell>
          <cell r="P675">
            <v>874204</v>
          </cell>
          <cell r="Q675">
            <v>466031</v>
          </cell>
          <cell r="R675">
            <v>377230.8</v>
          </cell>
          <cell r="S675" t="str">
            <v>E</v>
          </cell>
          <cell r="T675" t="str">
            <v>С</v>
          </cell>
          <cell r="U675" t="str">
            <v>Изолация на външна стена , Изолация на под, Изолация на покрив, Подмяна на дограма</v>
          </cell>
          <cell r="V675">
            <v>408172</v>
          </cell>
          <cell r="W675">
            <v>139.96</v>
          </cell>
          <cell r="X675">
            <v>33050</v>
          </cell>
          <cell r="Y675">
            <v>468537</v>
          </cell>
          <cell r="Z675">
            <v>14.176600000000001</v>
          </cell>
          <cell r="AA675" t="str">
            <v>„НП за ЕЕ на МЖС"</v>
          </cell>
          <cell r="AB675">
            <v>46.69</v>
          </cell>
        </row>
        <row r="676">
          <cell r="A676">
            <v>176827434</v>
          </cell>
          <cell r="B676" t="str">
            <v>СДРУЖЕНИЕ НА СОБСТВЕНИЦИТЕ "СЛИВЕН-РАКОВСКИ-80</v>
          </cell>
          <cell r="C676" t="str">
            <v>МЖС</v>
          </cell>
          <cell r="D676" t="str">
            <v>обл.СЛИВЕН</v>
          </cell>
          <cell r="E676" t="str">
            <v>общ.СЛИВЕН</v>
          </cell>
          <cell r="F676" t="str">
            <v>гр.СЛИВЕН</v>
          </cell>
          <cell r="G676" t="str">
            <v>"ХЕС - ПРОЕКТ" ООД</v>
          </cell>
          <cell r="H676" t="str">
            <v>238ХЕС030</v>
          </cell>
          <cell r="I676">
            <v>42541</v>
          </cell>
          <cell r="J676" t="str">
            <v>1990</v>
          </cell>
          <cell r="K676">
            <v>10100</v>
          </cell>
          <cell r="L676">
            <v>9394</v>
          </cell>
          <cell r="M676">
            <v>198.3</v>
          </cell>
          <cell r="N676">
            <v>126.2</v>
          </cell>
          <cell r="O676">
            <v>967037</v>
          </cell>
          <cell r="P676">
            <v>1862461</v>
          </cell>
          <cell r="Q676">
            <v>1185900</v>
          </cell>
          <cell r="R676">
            <v>419811</v>
          </cell>
          <cell r="S676" t="str">
            <v>E</v>
          </cell>
          <cell r="T676" t="str">
            <v>С</v>
          </cell>
          <cell r="U676" t="str">
            <v>Изолация на външна стена , Изолация на под, Изолация на покрив, Подмяна на дограма</v>
          </cell>
          <cell r="V676">
            <v>676521</v>
          </cell>
          <cell r="W676">
            <v>231.91</v>
          </cell>
          <cell r="X676">
            <v>54790</v>
          </cell>
          <cell r="Y676">
            <v>774747</v>
          </cell>
          <cell r="Z676">
            <v>14.1402</v>
          </cell>
          <cell r="AA676" t="str">
            <v>„НП за ЕЕ на МЖС"</v>
          </cell>
          <cell r="AB676">
            <v>36.32</v>
          </cell>
        </row>
        <row r="677">
          <cell r="A677">
            <v>176877437</v>
          </cell>
          <cell r="B677" t="str">
            <v>СДРУЖЕНИЕ НА СОБСТВЕНИЦИТЕ СЛИВЕН-ХРИСТО БОТЕВ-27</v>
          </cell>
          <cell r="C677" t="str">
            <v>МЖС БЛ 27 БУЛ ХРИСТО БОТЕВ СЛИВЕН</v>
          </cell>
          <cell r="D677" t="str">
            <v>обл.СЛИВЕН</v>
          </cell>
          <cell r="E677" t="str">
            <v>общ.СЛИВЕН</v>
          </cell>
          <cell r="F677" t="str">
            <v>гр.СЛИВЕН</v>
          </cell>
          <cell r="G677" t="str">
            <v>"ХЕС - ПРОЕКТ" ООД</v>
          </cell>
          <cell r="H677" t="str">
            <v>238ХЕС031</v>
          </cell>
          <cell r="I677">
            <v>42541</v>
          </cell>
          <cell r="J677" t="str">
            <v>1983</v>
          </cell>
          <cell r="K677">
            <v>5499.76</v>
          </cell>
          <cell r="L677">
            <v>4526</v>
          </cell>
          <cell r="M677">
            <v>206.7</v>
          </cell>
          <cell r="N677">
            <v>116.8</v>
          </cell>
          <cell r="O677">
            <v>557001</v>
          </cell>
          <cell r="P677">
            <v>935412</v>
          </cell>
          <cell r="Q677">
            <v>528430</v>
          </cell>
          <cell r="R677">
            <v>364473.1</v>
          </cell>
          <cell r="S677" t="str">
            <v>E</v>
          </cell>
          <cell r="T677" t="str">
            <v>С</v>
          </cell>
          <cell r="U677" t="str">
            <v>Изолация на външна стена , Изолация на под, Изолация на покрив, Мерки по осветление, Подмяна на дограма</v>
          </cell>
          <cell r="V677">
            <v>406981</v>
          </cell>
          <cell r="W677">
            <v>140.5624</v>
          </cell>
          <cell r="X677">
            <v>38048.436000000002</v>
          </cell>
          <cell r="Y677">
            <v>378652</v>
          </cell>
          <cell r="Z677">
            <v>9.9518000000000004</v>
          </cell>
          <cell r="AA677" t="str">
            <v>„НП за ЕЕ на МЖС"</v>
          </cell>
          <cell r="AB677">
            <v>43.5</v>
          </cell>
        </row>
        <row r="678">
          <cell r="A678">
            <v>176876520</v>
          </cell>
          <cell r="B678" t="str">
            <v>СДРУЖЕНИЕ НА СОБСТВЕНИЦИТЕ СЛИВЕН-ХРИСТО БОТЕВ-25</v>
          </cell>
          <cell r="C678" t="str">
            <v>МЖС БЛ 25 БУЛ ХРИСТО БОТЕВ СЛИВЕН</v>
          </cell>
          <cell r="D678" t="str">
            <v>обл.СЛИВЕН</v>
          </cell>
          <cell r="E678" t="str">
            <v>общ.СЛИВЕН</v>
          </cell>
          <cell r="F678" t="str">
            <v>гр.СЛИВЕН</v>
          </cell>
          <cell r="G678" t="str">
            <v>"ХЕС - ПРОЕКТ" ООД</v>
          </cell>
          <cell r="H678" t="str">
            <v>238ХЕС032</v>
          </cell>
          <cell r="I678">
            <v>42541</v>
          </cell>
          <cell r="J678" t="str">
            <v>1983</v>
          </cell>
          <cell r="K678">
            <v>7730.65</v>
          </cell>
          <cell r="L678">
            <v>6399</v>
          </cell>
          <cell r="M678">
            <v>210.3</v>
          </cell>
          <cell r="N678">
            <v>119</v>
          </cell>
          <cell r="O678">
            <v>973866</v>
          </cell>
          <cell r="P678">
            <v>1345521</v>
          </cell>
          <cell r="Q678">
            <v>761359</v>
          </cell>
          <cell r="R678">
            <v>654195.1</v>
          </cell>
          <cell r="S678" t="str">
            <v>E</v>
          </cell>
          <cell r="T678" t="str">
            <v>С</v>
          </cell>
          <cell r="U678" t="str">
            <v>Изолация на външна стена , Изолация на под, Изолация на покрив, Мерки по осветление, Подмяна на дограма</v>
          </cell>
          <cell r="V678">
            <v>584162</v>
          </cell>
          <cell r="W678">
            <v>201.27520000000001</v>
          </cell>
          <cell r="X678">
            <v>54638.118999999999</v>
          </cell>
          <cell r="Y678">
            <v>504818</v>
          </cell>
          <cell r="Z678">
            <v>9.2393000000000001</v>
          </cell>
          <cell r="AA678" t="str">
            <v>„НП за ЕЕ на МЖС"</v>
          </cell>
          <cell r="AB678">
            <v>43.41</v>
          </cell>
        </row>
        <row r="679">
          <cell r="A679">
            <v>176823390</v>
          </cell>
          <cell r="B679" t="str">
            <v>СДРУЖЕНИЕ НА СОБСТВЕНИЦИТЕ "СЛИВЕН-ЕЛИСАВЕТА БАГРЯНА-1</v>
          </cell>
          <cell r="C679" t="str">
            <v>МЖС</v>
          </cell>
          <cell r="D679" t="str">
            <v>обл.СЛИВЕН</v>
          </cell>
          <cell r="E679" t="str">
            <v>общ.СЛИВЕН</v>
          </cell>
          <cell r="F679" t="str">
            <v>гр.СЛИВЕН</v>
          </cell>
          <cell r="G679" t="str">
            <v>"ХЕС - ПРОЕКТ" ООД</v>
          </cell>
          <cell r="H679" t="str">
            <v>238ХЕС033</v>
          </cell>
          <cell r="I679">
            <v>42545</v>
          </cell>
          <cell r="J679" t="str">
            <v>1996</v>
          </cell>
          <cell r="K679">
            <v>10527</v>
          </cell>
          <cell r="L679">
            <v>10181.5</v>
          </cell>
          <cell r="M679">
            <v>170.4</v>
          </cell>
          <cell r="N679">
            <v>82.9</v>
          </cell>
          <cell r="O679">
            <v>554610</v>
          </cell>
          <cell r="P679">
            <v>1734963</v>
          </cell>
          <cell r="Q679">
            <v>844000</v>
          </cell>
          <cell r="R679">
            <v>0</v>
          </cell>
          <cell r="S679" t="str">
            <v>E</v>
          </cell>
          <cell r="T679" t="str">
            <v>С</v>
          </cell>
          <cell r="U679" t="str">
            <v>Изолация на външна стена , Изолация на под, Изолация на покрив, Мерки по осветление, Подмяна на дограма</v>
          </cell>
          <cell r="V679">
            <v>889730</v>
          </cell>
          <cell r="W679">
            <v>240.13</v>
          </cell>
          <cell r="X679">
            <v>84660</v>
          </cell>
          <cell r="Y679">
            <v>759421</v>
          </cell>
          <cell r="Z679">
            <v>8.9702000000000002</v>
          </cell>
          <cell r="AA679" t="str">
            <v>„НП за ЕЕ на МЖС"</v>
          </cell>
          <cell r="AB679">
            <v>51.28</v>
          </cell>
        </row>
        <row r="680">
          <cell r="A680">
            <v>176826446</v>
          </cell>
          <cell r="B680" t="str">
            <v>СДРУЖЕНИЕ НА СОБСТВЕНИЦИТЕ "СЛЪНЦЕ - гр.Горна Оряховица, ул.П.Р.Славейков 19"</v>
          </cell>
          <cell r="C680" t="str">
            <v>МЖС-ГОРНА ОРЯХОВИЦА, "П. Р. СЛАВЕЙКОВ" 19</v>
          </cell>
          <cell r="D680" t="str">
            <v>обл.ВЕЛИКО ТЪРНОВО</v>
          </cell>
          <cell r="E680" t="str">
            <v>общ.ГОРНА ОРЯХОВИЦА</v>
          </cell>
          <cell r="F680" t="str">
            <v>гр.ГОРНА ОРЯХОВИЦА</v>
          </cell>
          <cell r="G680" t="str">
            <v>"ЛЕСС" ЕООД</v>
          </cell>
          <cell r="H680" t="str">
            <v>241АСК012</v>
          </cell>
          <cell r="I680">
            <v>42599</v>
          </cell>
          <cell r="J680" t="str">
            <v>1978</v>
          </cell>
          <cell r="K680">
            <v>4418.5200000000004</v>
          </cell>
          <cell r="L680">
            <v>3787.23</v>
          </cell>
          <cell r="M680">
            <v>170.8</v>
          </cell>
          <cell r="N680">
            <v>73.7</v>
          </cell>
          <cell r="O680">
            <v>447041</v>
          </cell>
          <cell r="P680">
            <v>647040</v>
          </cell>
          <cell r="Q680">
            <v>279709</v>
          </cell>
          <cell r="R680">
            <v>0</v>
          </cell>
          <cell r="S680" t="str">
            <v>D</v>
          </cell>
          <cell r="T680" t="str">
            <v>B</v>
          </cell>
          <cell r="U680" t="str">
            <v>Изолация на външна стена , Изолация на под, Изолация на покрив, Мерки по осветление, Подмяна на дограма</v>
          </cell>
          <cell r="V680">
            <v>367328</v>
          </cell>
          <cell r="W680">
            <v>97.33</v>
          </cell>
          <cell r="X680">
            <v>44854</v>
          </cell>
          <cell r="Y680">
            <v>296285.59999999998</v>
          </cell>
          <cell r="Z680">
            <v>6.6055000000000001</v>
          </cell>
          <cell r="AA680" t="str">
            <v>„НП за ЕЕ на МЖС"</v>
          </cell>
          <cell r="AB680">
            <v>56.77</v>
          </cell>
        </row>
        <row r="681">
          <cell r="A681">
            <v>176830836</v>
          </cell>
          <cell r="B681" t="str">
            <v>СДРУЖЕНИЕ НА СОБСТВЕНИЦИТЕ гр.Горна Оряховица, ул.Раховец 12</v>
          </cell>
          <cell r="C681" t="str">
            <v>МЖС УЛ РАХОВЕЦ 12 ГОРНА ОРЯХОВИЦА</v>
          </cell>
          <cell r="D681" t="str">
            <v>обл.ВЕЛИКО ТЪРНОВО</v>
          </cell>
          <cell r="E681" t="str">
            <v>общ.ГОРНА ОРЯХОВИЦА</v>
          </cell>
          <cell r="F681" t="str">
            <v>гр.ГОРНА ОРЯХОВИЦА</v>
          </cell>
          <cell r="G681" t="str">
            <v>"АГЕНЦИЯ СТРОЙКОНТРОЛ - ВТ" ООД</v>
          </cell>
          <cell r="H681" t="str">
            <v>241АСК013</v>
          </cell>
          <cell r="I681">
            <v>42604</v>
          </cell>
          <cell r="J681" t="str">
            <v>1978</v>
          </cell>
          <cell r="K681">
            <v>4383.12</v>
          </cell>
          <cell r="L681">
            <v>3819.12</v>
          </cell>
          <cell r="M681">
            <v>191</v>
          </cell>
          <cell r="N681">
            <v>71.5</v>
          </cell>
          <cell r="O681">
            <v>383896</v>
          </cell>
          <cell r="P681">
            <v>731761</v>
          </cell>
          <cell r="Q681">
            <v>273072</v>
          </cell>
          <cell r="R681">
            <v>0</v>
          </cell>
          <cell r="S681" t="str">
            <v>E</v>
          </cell>
          <cell r="T681" t="str">
            <v>B</v>
          </cell>
          <cell r="U681" t="str">
            <v>Изолация на външна стена , Изолация на под, Изолация на покрив, Мерки по осветление, Подмяна на дограма</v>
          </cell>
          <cell r="V681">
            <v>458011</v>
          </cell>
          <cell r="W681">
            <v>153.27099999999999</v>
          </cell>
          <cell r="X681">
            <v>59174.004999999997</v>
          </cell>
          <cell r="Y681">
            <v>321233</v>
          </cell>
          <cell r="Z681">
            <v>5.4286000000000003</v>
          </cell>
          <cell r="AA681" t="str">
            <v>„НП за ЕЕ на МЖС"</v>
          </cell>
          <cell r="AB681">
            <v>62.59</v>
          </cell>
        </row>
        <row r="682">
          <cell r="A682">
            <v>176826453</v>
          </cell>
          <cell r="B682" t="str">
            <v>СДРУЖЕНИЕ НА СОБСТВЕНИЦИТЕ "БЪДЕЩЕ"</v>
          </cell>
          <cell r="C682" t="str">
            <v>МЖС БЪДЕЩЕ УЛ П Р СЛАВЕЙКОВ 17 ГОРНА ОРЯХОВИЦА</v>
          </cell>
          <cell r="D682" t="str">
            <v>обл.ВЕЛИКО ТЪРНОВО</v>
          </cell>
          <cell r="E682" t="str">
            <v>общ.ГОРНА ОРЯХОВИЦА</v>
          </cell>
          <cell r="F682" t="str">
            <v>гр.ГОРНА ОРЯХОВИЦА</v>
          </cell>
          <cell r="G682" t="str">
            <v>"АГЕНЦИЯ СТРОЙКОНТРОЛ - ВТ" ООД</v>
          </cell>
          <cell r="H682" t="str">
            <v>241АСК014</v>
          </cell>
          <cell r="I682">
            <v>42612</v>
          </cell>
          <cell r="J682" t="str">
            <v>1978</v>
          </cell>
          <cell r="K682">
            <v>4243.79</v>
          </cell>
          <cell r="L682">
            <v>3822</v>
          </cell>
          <cell r="M682">
            <v>198.2</v>
          </cell>
          <cell r="N682">
            <v>75.2</v>
          </cell>
          <cell r="O682">
            <v>271290</v>
          </cell>
          <cell r="P682">
            <v>757671</v>
          </cell>
          <cell r="Q682">
            <v>287518</v>
          </cell>
          <cell r="R682">
            <v>0</v>
          </cell>
          <cell r="S682" t="str">
            <v>D</v>
          </cell>
          <cell r="T682" t="str">
            <v>B</v>
          </cell>
          <cell r="U682" t="str">
            <v>Изолация на външна стена , Изолация на под, Изолация на покрив, Мерки по осветление, Подмяна на дограма</v>
          </cell>
          <cell r="V682">
            <v>470152</v>
          </cell>
          <cell r="W682">
            <v>68.849999999999994</v>
          </cell>
          <cell r="X682">
            <v>35287.96</v>
          </cell>
          <cell r="Y682">
            <v>342056.73</v>
          </cell>
          <cell r="Z682">
            <v>9.6931999999999992</v>
          </cell>
          <cell r="AA682" t="str">
            <v>„НП за ЕЕ на МЖС"</v>
          </cell>
          <cell r="AB682">
            <v>62.05</v>
          </cell>
        </row>
        <row r="683">
          <cell r="A683">
            <v>176846598</v>
          </cell>
          <cell r="B683" t="str">
            <v>СДРУЖЕНИЕ НА СОБСТВЕНИЦИТЕ"САЛКЪМА"</v>
          </cell>
          <cell r="C683" t="str">
            <v>МЖС УЛ СЛАВЯНСКА 28 ГОРНА ОРЯХОВИЦА</v>
          </cell>
          <cell r="D683" t="str">
            <v>обл.ВЕЛИКО ТЪРНОВО</v>
          </cell>
          <cell r="E683" t="str">
            <v>общ.ГОРНА ОРЯХОВИЦА</v>
          </cell>
          <cell r="F683" t="str">
            <v>гр.ГОРНА ОРЯХОВИЦА</v>
          </cell>
          <cell r="G683" t="str">
            <v>"АГЕНЦИЯ СТРОЙКОНТРОЛ - ВТ" ООД</v>
          </cell>
          <cell r="H683" t="str">
            <v>241АСК015</v>
          </cell>
          <cell r="I683">
            <v>42615</v>
          </cell>
          <cell r="J683" t="str">
            <v>1988</v>
          </cell>
          <cell r="K683">
            <v>4322.46</v>
          </cell>
          <cell r="L683">
            <v>3421.26</v>
          </cell>
          <cell r="M683">
            <v>251.8</v>
          </cell>
          <cell r="N683">
            <v>76.099999999999994</v>
          </cell>
          <cell r="O683">
            <v>413834</v>
          </cell>
          <cell r="P683">
            <v>861490</v>
          </cell>
          <cell r="Q683">
            <v>260264</v>
          </cell>
          <cell r="R683">
            <v>0</v>
          </cell>
          <cell r="S683" t="str">
            <v>D</v>
          </cell>
          <cell r="T683" t="str">
            <v>B</v>
          </cell>
          <cell r="U683" t="str">
            <v>Изолация на външна стена , Изолация на под, Изолация на покрив, Мерки по осветление, Подмяна на дограма</v>
          </cell>
          <cell r="V683">
            <v>601224</v>
          </cell>
          <cell r="W683">
            <v>97.17</v>
          </cell>
          <cell r="X683">
            <v>50592.89</v>
          </cell>
          <cell r="Y683">
            <v>312934.84000000003</v>
          </cell>
          <cell r="Z683">
            <v>6.1852999999999998</v>
          </cell>
          <cell r="AA683" t="str">
            <v>„НП за ЕЕ на МЖС"</v>
          </cell>
          <cell r="AB683">
            <v>69.78</v>
          </cell>
        </row>
        <row r="684">
          <cell r="A684">
            <v>176818385</v>
          </cell>
          <cell r="B684" t="str">
            <v>СДРУЖЕНИЕ НА СОБСТВЕНИЦИТЕ "ул. "ТЕОФАН РАЙНОВ" # 45, гр. КАРЛОВО</v>
          </cell>
          <cell r="C684" t="str">
            <v>ЖИЛ. СГРАДА - КАРЛОВО</v>
          </cell>
          <cell r="D684" t="str">
            <v>обл.ПЛОВДИВ</v>
          </cell>
          <cell r="E684" t="str">
            <v>общ.КАРЛОВО</v>
          </cell>
          <cell r="F684" t="str">
            <v>гр.КАРЛОВО</v>
          </cell>
          <cell r="G684" t="str">
            <v>"ЕКСЕЛАНСЕНЕРЖИ" ЕООД</v>
          </cell>
          <cell r="H684" t="str">
            <v>256ЕКС024</v>
          </cell>
          <cell r="I684">
            <v>42209</v>
          </cell>
          <cell r="J684" t="str">
            <v>1978</v>
          </cell>
          <cell r="K684">
            <v>3487</v>
          </cell>
          <cell r="L684">
            <v>2638</v>
          </cell>
          <cell r="M684">
            <v>66.3</v>
          </cell>
          <cell r="N684">
            <v>257.39999999999998</v>
          </cell>
          <cell r="O684">
            <v>301333</v>
          </cell>
          <cell r="P684">
            <v>679101</v>
          </cell>
          <cell r="Q684">
            <v>258460</v>
          </cell>
          <cell r="R684">
            <v>0</v>
          </cell>
          <cell r="S684" t="str">
            <v>F</v>
          </cell>
          <cell r="T684" t="str">
            <v>С</v>
          </cell>
          <cell r="U684" t="str">
            <v>Изолация на външна стена , Изолация на под, Изолация на покрив, Подмяна на дограма</v>
          </cell>
          <cell r="V684">
            <v>417264.03</v>
          </cell>
          <cell r="W684">
            <v>101.17</v>
          </cell>
          <cell r="X684">
            <v>23100.95</v>
          </cell>
          <cell r="Y684">
            <v>354270.94</v>
          </cell>
          <cell r="Z684">
            <v>15.335699999999999</v>
          </cell>
          <cell r="AA684" t="str">
            <v>„НП за ЕЕ на МЖС"</v>
          </cell>
          <cell r="AB684">
            <v>61.44</v>
          </cell>
        </row>
        <row r="685">
          <cell r="A685">
            <v>176830875</v>
          </cell>
          <cell r="B685" t="str">
            <v>СДРУЖЕНИЕ НА СОБСТВЕНИЦИТЕ "бул. ОСВОБОЖДЕНИЕ # 26, гр. КАРЛОВО</v>
          </cell>
          <cell r="C685" t="str">
            <v>ЖИЛ. СГРАДА КАРЛОВО</v>
          </cell>
          <cell r="D685" t="str">
            <v>обл.ПЛОВДИВ</v>
          </cell>
          <cell r="E685" t="str">
            <v>общ.КАРЛОВО</v>
          </cell>
          <cell r="F685" t="str">
            <v>гр.КАРЛОВО</v>
          </cell>
          <cell r="G685" t="str">
            <v>"ЕКСЕЛАНСЕНЕРЖИ" ЕООД</v>
          </cell>
          <cell r="H685" t="str">
            <v>256ЕКС025</v>
          </cell>
          <cell r="I685">
            <v>42209</v>
          </cell>
          <cell r="J685" t="str">
            <v>1978</v>
          </cell>
          <cell r="K685">
            <v>4995</v>
          </cell>
          <cell r="L685">
            <v>3346</v>
          </cell>
          <cell r="M685">
            <v>236.4</v>
          </cell>
          <cell r="N685">
            <v>96</v>
          </cell>
          <cell r="O685">
            <v>403911</v>
          </cell>
          <cell r="P685">
            <v>791070</v>
          </cell>
          <cell r="Q685">
            <v>321590</v>
          </cell>
          <cell r="R685">
            <v>0</v>
          </cell>
          <cell r="S685" t="str">
            <v>F</v>
          </cell>
          <cell r="T685" t="str">
            <v>С</v>
          </cell>
          <cell r="U685" t="str">
            <v>Изолация на външна стена , Изолация на под, Изолация на покрив, Подмяна на дограма</v>
          </cell>
          <cell r="V685">
            <v>469472.53</v>
          </cell>
          <cell r="W685">
            <v>89.92</v>
          </cell>
          <cell r="X685">
            <v>21730.13</v>
          </cell>
          <cell r="Y685">
            <v>394401.2</v>
          </cell>
          <cell r="Z685">
            <v>18.149899999999999</v>
          </cell>
          <cell r="AA685" t="str">
            <v>„НП за ЕЕ на МЖС"</v>
          </cell>
          <cell r="AB685">
            <v>59.34</v>
          </cell>
        </row>
        <row r="686">
          <cell r="A686">
            <v>176822704</v>
          </cell>
          <cell r="B686" t="str">
            <v>СДРУЖЕНИЕ НА СОБСТВЕНИЦИТЕ "бул. "ОСВОБОЖДЕНИЕ" # 63, гр. КАРЛОВО</v>
          </cell>
          <cell r="C686" t="str">
            <v>ЖИЛ. БЛОК - КАРЛОВО</v>
          </cell>
          <cell r="D686" t="str">
            <v>обл.ПЛОВДИВ</v>
          </cell>
          <cell r="E686" t="str">
            <v>общ.КАРЛОВО</v>
          </cell>
          <cell r="F686" t="str">
            <v>гр.КАРЛОВО</v>
          </cell>
          <cell r="G686" t="str">
            <v>"ЕКСЕЛАНСЕНЕРЖИ" ЕООД</v>
          </cell>
          <cell r="H686" t="str">
            <v>256ЕКС026</v>
          </cell>
          <cell r="I686">
            <v>42209</v>
          </cell>
          <cell r="J686" t="str">
            <v>1987</v>
          </cell>
          <cell r="K686">
            <v>3776</v>
          </cell>
          <cell r="L686">
            <v>2376</v>
          </cell>
          <cell r="M686">
            <v>196.6</v>
          </cell>
          <cell r="N686">
            <v>101.3</v>
          </cell>
          <cell r="O686">
            <v>279395</v>
          </cell>
          <cell r="P686">
            <v>467158</v>
          </cell>
          <cell r="Q686">
            <v>240660</v>
          </cell>
          <cell r="R686">
            <v>0</v>
          </cell>
          <cell r="S686" t="str">
            <v>F</v>
          </cell>
          <cell r="T686" t="str">
            <v>С</v>
          </cell>
          <cell r="U686" t="str">
            <v>Изолация на външна стена , Изолация на под, Изолация на покрив, Мерки по осветление, Подмяна на дограма</v>
          </cell>
          <cell r="V686">
            <v>186826</v>
          </cell>
          <cell r="W686">
            <v>67.8</v>
          </cell>
          <cell r="X686">
            <v>20989.8</v>
          </cell>
          <cell r="Y686">
            <v>307962</v>
          </cell>
          <cell r="Z686">
            <v>14.671900000000001</v>
          </cell>
          <cell r="AA686" t="str">
            <v>„НП за ЕЕ на МЖС"</v>
          </cell>
          <cell r="AB686">
            <v>39.99</v>
          </cell>
        </row>
        <row r="687">
          <cell r="A687">
            <v>176823279</v>
          </cell>
          <cell r="B687" t="str">
            <v>СДРУЖЕНИЕ НА СОБСТВЕНИЦИТЕ "ул. "ТЕОФАН РАЙНОВ" # 41, гр. КАРЛОВО</v>
          </cell>
          <cell r="C687" t="str">
            <v>ЖИЛ. СГРАДА - КАРЛОВО</v>
          </cell>
          <cell r="D687" t="str">
            <v>обл.ПЛОВДИВ</v>
          </cell>
          <cell r="E687" t="str">
            <v>общ.КАРЛОВО</v>
          </cell>
          <cell r="F687" t="str">
            <v>гр.КАРЛОВО</v>
          </cell>
          <cell r="G687" t="str">
            <v>"ЕКСЕЛАНСЕНЕРЖИ" ЕООД</v>
          </cell>
          <cell r="H687" t="str">
            <v>256ЕКС027</v>
          </cell>
          <cell r="I687">
            <v>42209</v>
          </cell>
          <cell r="J687" t="str">
            <v>1975</v>
          </cell>
          <cell r="K687">
            <v>3479</v>
          </cell>
          <cell r="L687">
            <v>1565</v>
          </cell>
          <cell r="M687">
            <v>87.4</v>
          </cell>
          <cell r="N687">
            <v>309.89999999999998</v>
          </cell>
          <cell r="O687">
            <v>284819</v>
          </cell>
          <cell r="P687">
            <v>484935</v>
          </cell>
          <cell r="Q687">
            <v>166700</v>
          </cell>
          <cell r="R687">
            <v>0</v>
          </cell>
          <cell r="S687" t="str">
            <v>G</v>
          </cell>
          <cell r="T687" t="str">
            <v>С</v>
          </cell>
          <cell r="U687" t="str">
            <v>Изолация на външна стена , Изолация на под, Изолация на покрив, Мерки по осветление, Подмяна на дограма</v>
          </cell>
          <cell r="V687">
            <v>326355.05</v>
          </cell>
          <cell r="W687">
            <v>66.23</v>
          </cell>
          <cell r="X687">
            <v>30509.8</v>
          </cell>
          <cell r="Y687">
            <v>342162.28</v>
          </cell>
          <cell r="Z687">
            <v>11.2148</v>
          </cell>
          <cell r="AA687" t="str">
            <v>„НП за ЕЕ на МЖС"</v>
          </cell>
          <cell r="AB687">
            <v>67.290000000000006</v>
          </cell>
        </row>
        <row r="688">
          <cell r="A688">
            <v>176831169</v>
          </cell>
          <cell r="B688" t="str">
            <v>СДРУЖЕНИЕ НА СОБСТВЕНИЦИТЕ "ул. "ТЕОФАН РАЙНОВ" # 43, гр. КАРЛОВО</v>
          </cell>
          <cell r="C688" t="str">
            <v>ЖИЛ. СГРАДА - КАРЛОВО</v>
          </cell>
          <cell r="D688" t="str">
            <v>обл.ПЛОВДИВ</v>
          </cell>
          <cell r="E688" t="str">
            <v>общ.КАРЛОВО</v>
          </cell>
          <cell r="F688" t="str">
            <v>гр.КАРЛОВО</v>
          </cell>
          <cell r="G688" t="str">
            <v>"ЕКСЕЛАНСЕНЕРЖИ" ЕООД</v>
          </cell>
          <cell r="H688" t="str">
            <v>256ЕКС028</v>
          </cell>
          <cell r="I688">
            <v>42209</v>
          </cell>
          <cell r="J688" t="str">
            <v>1978</v>
          </cell>
          <cell r="K688">
            <v>3467</v>
          </cell>
          <cell r="L688">
            <v>2160.6999999999998</v>
          </cell>
          <cell r="M688">
            <v>234</v>
          </cell>
          <cell r="N688">
            <v>84.5</v>
          </cell>
          <cell r="O688">
            <v>249424</v>
          </cell>
          <cell r="P688">
            <v>505628</v>
          </cell>
          <cell r="Q688">
            <v>182640</v>
          </cell>
          <cell r="R688">
            <v>0</v>
          </cell>
          <cell r="S688" t="str">
            <v>F</v>
          </cell>
          <cell r="T688" t="str">
            <v>С</v>
          </cell>
          <cell r="U688" t="str">
            <v>Изолация на външна стена , Изолация на под, Изолация на покрив, Подмяна на дограма</v>
          </cell>
          <cell r="V688">
            <v>327466</v>
          </cell>
          <cell r="W688">
            <v>121.22</v>
          </cell>
          <cell r="X688">
            <v>21066.41</v>
          </cell>
          <cell r="Y688">
            <v>327849.74</v>
          </cell>
          <cell r="Z688">
            <v>15.5626</v>
          </cell>
          <cell r="AA688" t="str">
            <v>„НП за ЕЕ на МЖС"</v>
          </cell>
          <cell r="AB688">
            <v>64.760000000000005</v>
          </cell>
        </row>
        <row r="689">
          <cell r="A689">
            <v>176817828</v>
          </cell>
          <cell r="B689" t="str">
            <v>СДРУЖЕНИЕ НА СОБСТВЕНИЦИТЕ "ХАЙДУТ ГЕНЧО бл. 8, гр. ХИСАРЯ</v>
          </cell>
          <cell r="C689" t="str">
            <v>МЖС - ХИСАРЯ</v>
          </cell>
          <cell r="D689" t="str">
            <v>обл.ПЛОВДИВ</v>
          </cell>
          <cell r="E689" t="str">
            <v>общ.ХИСАРЯ</v>
          </cell>
          <cell r="F689" t="str">
            <v>гр.ХИСАРЯ</v>
          </cell>
          <cell r="G689" t="str">
            <v>"ЕКСЕЛАНСЕНЕРЖИ" ЕООД</v>
          </cell>
          <cell r="H689" t="str">
            <v>256ЕКС029</v>
          </cell>
          <cell r="I689">
            <v>42216</v>
          </cell>
          <cell r="J689" t="str">
            <v>1981</v>
          </cell>
          <cell r="K689">
            <v>3755.5</v>
          </cell>
          <cell r="L689">
            <v>3111</v>
          </cell>
          <cell r="M689">
            <v>149.80000000000001</v>
          </cell>
          <cell r="N689">
            <v>78</v>
          </cell>
          <cell r="O689">
            <v>243907</v>
          </cell>
          <cell r="P689">
            <v>466122</v>
          </cell>
          <cell r="Q689">
            <v>242960</v>
          </cell>
          <cell r="R689">
            <v>0</v>
          </cell>
          <cell r="S689" t="str">
            <v>E</v>
          </cell>
          <cell r="T689" t="str">
            <v>С</v>
          </cell>
          <cell r="U689" t="str">
            <v>Изолация на външна стена , Изолация на под, Изолация на покрив, Подмяна на дограма</v>
          </cell>
          <cell r="V689">
            <v>223153</v>
          </cell>
          <cell r="W689">
            <v>84.08</v>
          </cell>
          <cell r="X689">
            <v>30015</v>
          </cell>
          <cell r="Y689">
            <v>416741</v>
          </cell>
          <cell r="Z689">
            <v>13.884399999999999</v>
          </cell>
          <cell r="AA689" t="str">
            <v>„НП за ЕЕ на МЖС"</v>
          </cell>
          <cell r="AB689">
            <v>47.87</v>
          </cell>
        </row>
        <row r="690">
          <cell r="A690">
            <v>176830747</v>
          </cell>
          <cell r="B690" t="str">
            <v>СДРУЖЕНИЕ НА СОБСТВЕНИЦИТЕ ""ХАЙДУТ ГЕНЧО" бл.9, гр. ХИСАРЯ</v>
          </cell>
          <cell r="C690" t="str">
            <v>МЖС-ХИСАРЯ-БЛ.9</v>
          </cell>
          <cell r="D690" t="str">
            <v>обл.ПЛОВДИВ</v>
          </cell>
          <cell r="E690" t="str">
            <v>общ.ХИСАРЯ</v>
          </cell>
          <cell r="F690" t="str">
            <v>гр.ХИСАРЯ</v>
          </cell>
          <cell r="G690" t="str">
            <v>"ЕКСЕЛАНСЕНЕРЖИ" ЕООД</v>
          </cell>
          <cell r="H690" t="str">
            <v>256ЕКС030</v>
          </cell>
          <cell r="I690">
            <v>42216</v>
          </cell>
          <cell r="J690" t="str">
            <v>1981</v>
          </cell>
          <cell r="K690">
            <v>3755.5</v>
          </cell>
          <cell r="L690">
            <v>3111</v>
          </cell>
          <cell r="M690">
            <v>187.2</v>
          </cell>
          <cell r="N690">
            <v>97.9</v>
          </cell>
          <cell r="O690">
            <v>408145</v>
          </cell>
          <cell r="P690">
            <v>582206</v>
          </cell>
          <cell r="Q690">
            <v>304560</v>
          </cell>
          <cell r="R690">
            <v>0</v>
          </cell>
          <cell r="S690" t="str">
            <v>E</v>
          </cell>
          <cell r="T690" t="str">
            <v>С</v>
          </cell>
          <cell r="U690" t="str">
            <v>Изолация на външна стена , Изолация на под, Изолация на покрив, Подмяна на дограма</v>
          </cell>
          <cell r="V690">
            <v>277768</v>
          </cell>
          <cell r="W690">
            <v>47.58</v>
          </cell>
          <cell r="X690">
            <v>27353</v>
          </cell>
          <cell r="Y690">
            <v>396090</v>
          </cell>
          <cell r="Z690">
            <v>14.480600000000001</v>
          </cell>
          <cell r="AA690" t="str">
            <v>„НП за ЕЕ на МЖС"</v>
          </cell>
          <cell r="AB690">
            <v>47.7</v>
          </cell>
        </row>
        <row r="691">
          <cell r="A691">
            <v>176829442</v>
          </cell>
          <cell r="B691" t="str">
            <v>СДРУЖЕНИЕ НА СОБСТВЕНИЦИТЕ "ул. "ГЕНЕРАЛ ГУРКО" # 25, гр. ХИСАРЯ</v>
          </cell>
          <cell r="C691" t="str">
            <v>МЖС ХИСАРЯ</v>
          </cell>
          <cell r="D691" t="str">
            <v>обл.ПЛОВДИВ</v>
          </cell>
          <cell r="E691" t="str">
            <v>общ.ХИСАРЯ</v>
          </cell>
          <cell r="F691" t="str">
            <v>гр.ХИСАРЯ</v>
          </cell>
          <cell r="G691" t="str">
            <v>"ЕКСЕЛАНСЕНЕРЖИ" ЕООД</v>
          </cell>
          <cell r="H691" t="str">
            <v>256ЕКС031</v>
          </cell>
          <cell r="I691">
            <v>42216</v>
          </cell>
          <cell r="J691" t="str">
            <v>1990</v>
          </cell>
          <cell r="K691">
            <v>5477.15</v>
          </cell>
          <cell r="L691">
            <v>5015.1499999999996</v>
          </cell>
          <cell r="M691">
            <v>104.3</v>
          </cell>
          <cell r="N691">
            <v>65.599999999999994</v>
          </cell>
          <cell r="O691">
            <v>133885</v>
          </cell>
          <cell r="P691">
            <v>523062</v>
          </cell>
          <cell r="Q691">
            <v>329190</v>
          </cell>
          <cell r="R691">
            <v>0</v>
          </cell>
          <cell r="S691" t="str">
            <v>E</v>
          </cell>
          <cell r="T691" t="str">
            <v>С</v>
          </cell>
          <cell r="U691" t="str">
            <v>Изолация на външна стена , Изолация на под, Изолация на покрив, Подмяна на дограма</v>
          </cell>
          <cell r="V691">
            <v>194381</v>
          </cell>
          <cell r="W691">
            <v>159.16999999999999</v>
          </cell>
          <cell r="X691">
            <v>33050</v>
          </cell>
          <cell r="Y691">
            <v>638456</v>
          </cell>
          <cell r="Z691">
            <v>19.317799999999998</v>
          </cell>
          <cell r="AA691" t="str">
            <v>„НП за ЕЕ на МЖС"</v>
          </cell>
          <cell r="AB691">
            <v>37.159999999999997</v>
          </cell>
        </row>
        <row r="692">
          <cell r="A692">
            <v>176826161</v>
          </cell>
          <cell r="B692" t="str">
            <v>СДРУЖЕНИЕ НА СОБСТВЕНИЦИТЕ "ГР.СТАРА ЗАГОРА, УЛ.ХРИЩЯН ВОЙВОДА #13</v>
          </cell>
          <cell r="C692" t="str">
            <v>МЖС</v>
          </cell>
          <cell r="D692" t="str">
            <v>обл.СТАРА ЗАГОРА</v>
          </cell>
          <cell r="E692" t="str">
            <v>общ.СТАРА ЗАГОРА</v>
          </cell>
          <cell r="F692" t="str">
            <v>гр.СТАРА ЗАГОРА</v>
          </cell>
          <cell r="G692" t="str">
            <v>"ФЕРГАНА" ЕООД</v>
          </cell>
          <cell r="H692" t="str">
            <v>258ФЕР003</v>
          </cell>
          <cell r="I692">
            <v>42299</v>
          </cell>
          <cell r="J692" t="str">
            <v>1984</v>
          </cell>
          <cell r="K692">
            <v>4060.5</v>
          </cell>
          <cell r="L692">
            <v>3202.3</v>
          </cell>
          <cell r="M692">
            <v>92.6</v>
          </cell>
          <cell r="N692">
            <v>63.8</v>
          </cell>
          <cell r="O692">
            <v>142194</v>
          </cell>
          <cell r="P692">
            <v>296603</v>
          </cell>
          <cell r="Q692">
            <v>204300</v>
          </cell>
          <cell r="R692">
            <v>0</v>
          </cell>
          <cell r="S692" t="str">
            <v>D</v>
          </cell>
          <cell r="T692" t="str">
            <v>С</v>
          </cell>
          <cell r="U692" t="str">
            <v>Изолация на външна стена , Изолация на под, Изолация на покрив, Мерки по осветление, Подмяна на дограма</v>
          </cell>
          <cell r="V692">
            <v>92312</v>
          </cell>
          <cell r="W692">
            <v>75.58</v>
          </cell>
          <cell r="X692">
            <v>17541</v>
          </cell>
          <cell r="Y692">
            <v>204612</v>
          </cell>
          <cell r="Z692">
            <v>11.6647</v>
          </cell>
          <cell r="AA692" t="str">
            <v>„НП за ЕЕ на МЖС"</v>
          </cell>
          <cell r="AB692">
            <v>31.12</v>
          </cell>
        </row>
        <row r="693">
          <cell r="A693">
            <v>176832221</v>
          </cell>
          <cell r="B693" t="str">
            <v>СДРУЖЕНИЕ НА СОБСТВЕНИЦИТЕ "ГР. СТАРА ЗАГОРА, УЛ. ХРИЩЯН ВОЙВОДА # 11</v>
          </cell>
          <cell r="C693" t="str">
            <v>МЖС</v>
          </cell>
          <cell r="D693" t="str">
            <v>обл.СТАРА ЗАГОРА</v>
          </cell>
          <cell r="E693" t="str">
            <v>общ.СТАРА ЗАГОРА</v>
          </cell>
          <cell r="F693" t="str">
            <v>гр.СТАРА ЗАГОРА</v>
          </cell>
          <cell r="G693" t="str">
            <v>"ФЕРГАНА" ЕООД</v>
          </cell>
          <cell r="H693" t="str">
            <v>258ФЕР004</v>
          </cell>
          <cell r="I693">
            <v>42299</v>
          </cell>
          <cell r="J693" t="str">
            <v>1984</v>
          </cell>
          <cell r="K693">
            <v>4289.3999999999996</v>
          </cell>
          <cell r="L693">
            <v>3436.8</v>
          </cell>
          <cell r="M693">
            <v>91.6</v>
          </cell>
          <cell r="N693">
            <v>64</v>
          </cell>
          <cell r="O693">
            <v>165719</v>
          </cell>
          <cell r="P693">
            <v>314804</v>
          </cell>
          <cell r="Q693">
            <v>220460</v>
          </cell>
          <cell r="R693">
            <v>0</v>
          </cell>
          <cell r="S693" t="str">
            <v>D</v>
          </cell>
          <cell r="T693" t="str">
            <v>С</v>
          </cell>
          <cell r="U693" t="str">
            <v>Изолация на външна стена , Изолация на под, Изолация на покрив, Мерки по осветление, Подмяна на дограма</v>
          </cell>
          <cell r="V693">
            <v>94344</v>
          </cell>
          <cell r="W693">
            <v>77.2</v>
          </cell>
          <cell r="X693">
            <v>17925</v>
          </cell>
          <cell r="Y693">
            <v>292671.8</v>
          </cell>
          <cell r="Z693">
            <v>16.327500000000001</v>
          </cell>
          <cell r="AA693" t="str">
            <v>„НП за ЕЕ на МЖС"</v>
          </cell>
          <cell r="AB693">
            <v>29.96</v>
          </cell>
        </row>
        <row r="694">
          <cell r="A694">
            <v>176829549</v>
          </cell>
          <cell r="B694" t="str">
            <v>СДРУЖЕНИЕ НА СОБСТВЕНИЦИТЕ "ГР.СТАРА ЗАГОРА, УЛ.ХРИСТО БОТЕВ #151, ВХ.0,А,Б,В,Г,Д"</v>
          </cell>
          <cell r="C694" t="str">
            <v>МЖС</v>
          </cell>
          <cell r="D694" t="str">
            <v>обл.СТАРА ЗАГОРА</v>
          </cell>
          <cell r="E694" t="str">
            <v>общ.СТАРА ЗАГОРА</v>
          </cell>
          <cell r="F694" t="str">
            <v>гр.СТАРА ЗАГОРА</v>
          </cell>
          <cell r="G694" t="str">
            <v>"ФЕРГАНА" ЕООД</v>
          </cell>
          <cell r="H694" t="str">
            <v>258ФЕР005</v>
          </cell>
          <cell r="I694">
            <v>42299</v>
          </cell>
          <cell r="J694" t="str">
            <v>1984</v>
          </cell>
          <cell r="K694">
            <v>11547.6</v>
          </cell>
          <cell r="L694">
            <v>8988</v>
          </cell>
          <cell r="M694">
            <v>123</v>
          </cell>
          <cell r="N694">
            <v>65.2</v>
          </cell>
          <cell r="O694">
            <v>532303</v>
          </cell>
          <cell r="P694">
            <v>1106007</v>
          </cell>
          <cell r="Q694">
            <v>586350</v>
          </cell>
          <cell r="R694">
            <v>0</v>
          </cell>
          <cell r="S694" t="str">
            <v>F</v>
          </cell>
          <cell r="T694" t="str">
            <v>С</v>
          </cell>
          <cell r="U694" t="str">
            <v>Изолация на външна стена , Изолация на покрив, Мерки по осветление, Подмяна на дограма</v>
          </cell>
          <cell r="V694">
            <v>519653</v>
          </cell>
          <cell r="W694">
            <v>425.56</v>
          </cell>
          <cell r="X694">
            <v>98734</v>
          </cell>
          <cell r="Y694">
            <v>701890</v>
          </cell>
          <cell r="Z694">
            <v>7.1087999999999996</v>
          </cell>
          <cell r="AA694" t="str">
            <v>„НП за ЕЕ на МЖС"</v>
          </cell>
          <cell r="AB694">
            <v>46.98</v>
          </cell>
        </row>
        <row r="695">
          <cell r="A695">
            <v>176844711</v>
          </cell>
          <cell r="B695" t="str">
            <v>СДРУЖЕНИЕ НА СОБСТВЕНИЦИТЕ "ГР.СТАРА ЗАГОРА, УЛ.СТЕФАН КАРАДЖА #26, ВХ.О,А,Б,В,Г,Д</v>
          </cell>
          <cell r="C695" t="str">
            <v>МЖС</v>
          </cell>
          <cell r="D695" t="str">
            <v>обл.СТАРА ЗАГОРА</v>
          </cell>
          <cell r="E695" t="str">
            <v>общ.СТАРА ЗАГОРА</v>
          </cell>
          <cell r="F695" t="str">
            <v>гр.СТАРА ЗАГОРА</v>
          </cell>
          <cell r="G695" t="str">
            <v>"ФЕРГАНА" ЕООД</v>
          </cell>
          <cell r="H695" t="str">
            <v>258ФЕР007</v>
          </cell>
          <cell r="I695">
            <v>42328</v>
          </cell>
          <cell r="J695" t="str">
            <v>1984</v>
          </cell>
          <cell r="K695">
            <v>13181</v>
          </cell>
          <cell r="L695">
            <v>11933</v>
          </cell>
          <cell r="M695">
            <v>81.3</v>
          </cell>
          <cell r="N695">
            <v>63.7</v>
          </cell>
          <cell r="O695">
            <v>608948</v>
          </cell>
          <cell r="P695">
            <v>969907</v>
          </cell>
          <cell r="Q695">
            <v>759700</v>
          </cell>
          <cell r="R695">
            <v>0</v>
          </cell>
          <cell r="S695" t="str">
            <v>D</v>
          </cell>
          <cell r="T695" t="str">
            <v>С</v>
          </cell>
          <cell r="U695" t="str">
            <v>Изолация на външна стена , Изолация на покрив, Мерки по осветление, Подмяна на дограма</v>
          </cell>
          <cell r="V695">
            <v>210215</v>
          </cell>
          <cell r="W695">
            <v>172.18</v>
          </cell>
          <cell r="X695">
            <v>39941</v>
          </cell>
          <cell r="Y695">
            <v>647022</v>
          </cell>
          <cell r="Z695">
            <v>16.199400000000001</v>
          </cell>
          <cell r="AA695" t="str">
            <v>„НП за ЕЕ на МЖС"</v>
          </cell>
          <cell r="AB695">
            <v>21.67</v>
          </cell>
        </row>
        <row r="696">
          <cell r="A696">
            <v>176851500</v>
          </cell>
          <cell r="B696" t="str">
            <v>СДРУЖЕНИЕ НА СОБСТВЕНИЦИТЕ "ГР.СТАРА ЗАГОРА, УЛ. ИВАН ВАЗОВ #15, ВХ. 0,А,Б"</v>
          </cell>
          <cell r="C696" t="str">
            <v>МЖС-СТАРА ЗАГОРА, "ИВАН ВАЗОВ" 15</v>
          </cell>
          <cell r="D696" t="str">
            <v>обл.СТАРА ЗАГОРА</v>
          </cell>
          <cell r="E696" t="str">
            <v>общ.СТАРА ЗАГОРА</v>
          </cell>
          <cell r="F696" t="str">
            <v>гр.СТАРА ЗАГОРА</v>
          </cell>
          <cell r="G696" t="str">
            <v>"ФЕРГАНА" ЕООД</v>
          </cell>
          <cell r="H696" t="str">
            <v>258ФЕР008</v>
          </cell>
          <cell r="I696">
            <v>42328</v>
          </cell>
          <cell r="J696" t="str">
            <v>1986</v>
          </cell>
          <cell r="K696">
            <v>5807</v>
          </cell>
          <cell r="L696">
            <v>5193</v>
          </cell>
          <cell r="M696">
            <v>90</v>
          </cell>
          <cell r="N696">
            <v>68.5</v>
          </cell>
          <cell r="O696">
            <v>273138</v>
          </cell>
          <cell r="P696">
            <v>467259</v>
          </cell>
          <cell r="Q696">
            <v>355790</v>
          </cell>
          <cell r="R696">
            <v>0</v>
          </cell>
          <cell r="S696" t="str">
            <v>D</v>
          </cell>
          <cell r="T696" t="str">
            <v>С</v>
          </cell>
          <cell r="U696" t="str">
            <v>Изолация на външна стена , Изолация на покрив, Мерки по осветление, Подмяна на дограма</v>
          </cell>
          <cell r="V696">
            <v>111462</v>
          </cell>
          <cell r="W696">
            <v>91.28</v>
          </cell>
          <cell r="X696">
            <v>24521</v>
          </cell>
          <cell r="Y696">
            <v>346989</v>
          </cell>
          <cell r="Z696">
            <v>14.150600000000001</v>
          </cell>
          <cell r="AA696" t="str">
            <v>„НП за ЕЕ на МЖС"</v>
          </cell>
          <cell r="AB696">
            <v>23.85</v>
          </cell>
        </row>
        <row r="697">
          <cell r="A697">
            <v>176832965</v>
          </cell>
          <cell r="B697" t="str">
            <v>СДРУЖЕНИЕ НА СОБСТВЕНИЦИТЕ "ГР. СТАРА ЗАГОРА, УЛ. ЕДИНСТВО # 28, ВХ. 0, А</v>
          </cell>
          <cell r="C697" t="str">
            <v>МЖС</v>
          </cell>
          <cell r="D697" t="str">
            <v>обл.СТАРА ЗАГОРА</v>
          </cell>
          <cell r="E697" t="str">
            <v>общ.СТАРА ЗАГОРА</v>
          </cell>
          <cell r="F697" t="str">
            <v>гр.СТАРА ЗАГОРА</v>
          </cell>
          <cell r="G697" t="str">
            <v>"ФЕРГАНА" ЕООД</v>
          </cell>
          <cell r="H697" t="str">
            <v>258ФЕР009</v>
          </cell>
          <cell r="I697">
            <v>42328</v>
          </cell>
          <cell r="J697" t="str">
            <v>1989</v>
          </cell>
          <cell r="K697">
            <v>3842</v>
          </cell>
          <cell r="L697">
            <v>3437</v>
          </cell>
          <cell r="M697">
            <v>88.3</v>
          </cell>
          <cell r="N697">
            <v>64.599999999999994</v>
          </cell>
          <cell r="O697">
            <v>173954</v>
          </cell>
          <cell r="P697">
            <v>303535</v>
          </cell>
          <cell r="Q697">
            <v>221900</v>
          </cell>
          <cell r="R697">
            <v>0</v>
          </cell>
          <cell r="S697" t="str">
            <v>D</v>
          </cell>
          <cell r="T697" t="str">
            <v>С</v>
          </cell>
          <cell r="U697" t="str">
            <v>Изолация на външна стена , Изолация на под, Изолация на покрив, Мерки по осветление, Подмяна на дограма</v>
          </cell>
          <cell r="V697">
            <v>81546</v>
          </cell>
          <cell r="W697">
            <v>66.84</v>
          </cell>
          <cell r="X697">
            <v>15493</v>
          </cell>
          <cell r="Y697">
            <v>312801.2</v>
          </cell>
          <cell r="Z697">
            <v>20.189800000000002</v>
          </cell>
          <cell r="AA697" t="str">
            <v>„НП за ЕЕ на МЖС"</v>
          </cell>
          <cell r="AB697">
            <v>26.86</v>
          </cell>
        </row>
        <row r="698">
          <cell r="A698">
            <v>176817632</v>
          </cell>
          <cell r="B698" t="str">
            <v>СДРУЖЕНИЕ НА СОБСТВЕНИЦИТЕ "СС гр. ПЛОВДИВ, район ЗАПАДЕН, ул. РУЖА 15"</v>
          </cell>
          <cell r="C698" t="str">
            <v>МЖС-ПЛОВДИВ, "РУЖА" 15</v>
          </cell>
          <cell r="D698" t="str">
            <v>обл.ПЛОВДИВ</v>
          </cell>
          <cell r="E698" t="str">
            <v>общ.ПЛОВДИВ</v>
          </cell>
          <cell r="F698" t="str">
            <v>гр.ПЛОВДИВ</v>
          </cell>
          <cell r="G698" t="str">
            <v>"ЛЕСС" ЕООД</v>
          </cell>
          <cell r="H698" t="str">
            <v>266ЛЕС010</v>
          </cell>
          <cell r="I698">
            <v>42429</v>
          </cell>
          <cell r="J698" t="str">
            <v>1989</v>
          </cell>
          <cell r="K698">
            <v>7550</v>
          </cell>
          <cell r="L698">
            <v>6348.63</v>
          </cell>
          <cell r="M698">
            <v>130.4</v>
          </cell>
          <cell r="N698">
            <v>70.900000000000006</v>
          </cell>
          <cell r="O698">
            <v>403868</v>
          </cell>
          <cell r="P698">
            <v>827962</v>
          </cell>
          <cell r="Q698">
            <v>450200</v>
          </cell>
          <cell r="R698">
            <v>0</v>
          </cell>
          <cell r="S698" t="str">
            <v>F</v>
          </cell>
          <cell r="T698" t="str">
            <v>С</v>
          </cell>
          <cell r="U698" t="str">
            <v>Изолация на външна стена , Изолация на под, Изолация на покрив, Подмяна на дограма</v>
          </cell>
          <cell r="V698">
            <v>377763</v>
          </cell>
          <cell r="W698">
            <v>268</v>
          </cell>
          <cell r="X698">
            <v>62040</v>
          </cell>
          <cell r="Y698">
            <v>440177</v>
          </cell>
          <cell r="Z698">
            <v>7.0949999999999998</v>
          </cell>
          <cell r="AA698" t="str">
            <v>„НП за ЕЕ на МЖС"</v>
          </cell>
          <cell r="AB698">
            <v>45.62</v>
          </cell>
        </row>
        <row r="699">
          <cell r="A699">
            <v>176828988</v>
          </cell>
          <cell r="B699" t="str">
            <v>СДРУЖЕНИЕ НА СОБСТВЕНИЦИТЕ "гр. ПЛОВДИВ, ж.к. ТРАКИЯ, бл. 178"</v>
          </cell>
          <cell r="C699" t="str">
            <v>МЖС-ПЛОВДИВ, "ТРАКИЯ" БЛ. 178</v>
          </cell>
          <cell r="D699" t="str">
            <v>обл.ПЛОВДИВ</v>
          </cell>
          <cell r="E699" t="str">
            <v>общ.ПЛОВДИВ</v>
          </cell>
          <cell r="F699" t="str">
            <v>гр.ПЛОВДИВ</v>
          </cell>
          <cell r="G699" t="str">
            <v>"ЛЕСС" ЕООД</v>
          </cell>
          <cell r="H699" t="str">
            <v>266ЛЕС011</v>
          </cell>
          <cell r="I699">
            <v>42429</v>
          </cell>
          <cell r="J699" t="str">
            <v>1990</v>
          </cell>
          <cell r="K699">
            <v>3252</v>
          </cell>
          <cell r="L699">
            <v>3027</v>
          </cell>
          <cell r="M699">
            <v>150.69999999999999</v>
          </cell>
          <cell r="N699">
            <v>86.7</v>
          </cell>
          <cell r="O699">
            <v>257883</v>
          </cell>
          <cell r="P699">
            <v>324848</v>
          </cell>
          <cell r="Q699">
            <v>2624000</v>
          </cell>
          <cell r="R699">
            <v>82233</v>
          </cell>
          <cell r="S699" t="str">
            <v>F</v>
          </cell>
          <cell r="T699" t="str">
            <v>С</v>
          </cell>
          <cell r="U699" t="str">
            <v>Изолация на външна стена , Изолация на под, Изолация на покрив, Подмяна на дограма</v>
          </cell>
          <cell r="V699">
            <v>193714</v>
          </cell>
          <cell r="W699">
            <v>134.55000000000001</v>
          </cell>
          <cell r="X699">
            <v>32890.32</v>
          </cell>
          <cell r="Y699">
            <v>262592.46000000002</v>
          </cell>
          <cell r="Z699">
            <v>7.9837999999999996</v>
          </cell>
          <cell r="AA699" t="str">
            <v>„НП за ЕЕ на МЖС"</v>
          </cell>
          <cell r="AB699">
            <v>59.63</v>
          </cell>
        </row>
        <row r="700">
          <cell r="A700">
            <v>176838733</v>
          </cell>
          <cell r="B700" t="str">
            <v>СДРУЖЕНИЕ НА СОБСТВЕНИЦИТЕ "гр. ПЛОВДИВ, ул. "БОРИС ДЯКОВИЧ" 2,4,6, район "СЕВЕР""</v>
          </cell>
          <cell r="C700" t="str">
            <v>МЖС-ПЛОВДИВ, "БОРИС ДЯКОВИЧ" 2, 4, 6</v>
          </cell>
          <cell r="D700" t="str">
            <v>обл.ПЛОВДИВ</v>
          </cell>
          <cell r="E700" t="str">
            <v>общ.ПЛОВДИВ</v>
          </cell>
          <cell r="F700" t="str">
            <v>гр.ПЛОВДИВ</v>
          </cell>
          <cell r="G700" t="str">
            <v>"ЛЕСС" ЕООД</v>
          </cell>
          <cell r="H700" t="str">
            <v>266ЛЕС012</v>
          </cell>
          <cell r="I700">
            <v>42429</v>
          </cell>
          <cell r="J700" t="str">
            <v>1983</v>
          </cell>
          <cell r="K700">
            <v>5830</v>
          </cell>
          <cell r="L700">
            <v>5383</v>
          </cell>
          <cell r="M700">
            <v>211.1</v>
          </cell>
          <cell r="N700">
            <v>92.5</v>
          </cell>
          <cell r="O700">
            <v>672416</v>
          </cell>
          <cell r="P700">
            <v>1136224</v>
          </cell>
          <cell r="Q700">
            <v>497800</v>
          </cell>
          <cell r="R700">
            <v>276674</v>
          </cell>
          <cell r="S700" t="str">
            <v>F</v>
          </cell>
          <cell r="T700" t="str">
            <v>С</v>
          </cell>
          <cell r="U700" t="str">
            <v>Изолация на външна стена , Изолация на под, Изолация на покрив, Подмяна на дограма</v>
          </cell>
          <cell r="V700">
            <v>638380</v>
          </cell>
          <cell r="W700">
            <v>291.43</v>
          </cell>
          <cell r="X700">
            <v>80773.740000000005</v>
          </cell>
          <cell r="Y700">
            <v>638119.25</v>
          </cell>
          <cell r="Z700">
            <v>7.9</v>
          </cell>
          <cell r="AA700" t="str">
            <v>„НП за ЕЕ на МЖС"</v>
          </cell>
          <cell r="AB700">
            <v>56.18</v>
          </cell>
        </row>
        <row r="701">
          <cell r="A701">
            <v>176814173</v>
          </cell>
          <cell r="B701" t="str">
            <v>СДРУЖЕНИЕ НА СОБСТВЕНИЦИТЕ "СС гр. ПЛОВДИВ, РАЙОН ЗАПАДЕН, ул. РУЖА 13, бл. 9"</v>
          </cell>
          <cell r="C701" t="str">
            <v>МЖС-ПЛОВДИВ, "РУЖА" 13, БЛ. 9</v>
          </cell>
          <cell r="D701" t="str">
            <v>обл.ПЛОВДИВ</v>
          </cell>
          <cell r="E701" t="str">
            <v>общ.ПЛОВДИВ</v>
          </cell>
          <cell r="F701" t="str">
            <v>гр.ПЛОВДИВ</v>
          </cell>
          <cell r="G701" t="str">
            <v>"ЛЕСС" ЕООД</v>
          </cell>
          <cell r="H701" t="str">
            <v>266ЛЕС013</v>
          </cell>
          <cell r="I701">
            <v>42429</v>
          </cell>
          <cell r="J701" t="str">
            <v>1982</v>
          </cell>
          <cell r="K701">
            <v>7767</v>
          </cell>
          <cell r="L701">
            <v>7080</v>
          </cell>
          <cell r="M701">
            <v>149.1</v>
          </cell>
          <cell r="N701">
            <v>76.5</v>
          </cell>
          <cell r="O701">
            <v>472182</v>
          </cell>
          <cell r="P701">
            <v>1055703</v>
          </cell>
          <cell r="Q701">
            <v>541400</v>
          </cell>
          <cell r="R701">
            <v>0</v>
          </cell>
          <cell r="S701" t="str">
            <v>F</v>
          </cell>
          <cell r="T701" t="str">
            <v>С</v>
          </cell>
          <cell r="U701" t="str">
            <v>Изолация на външна стена , Изолация на под, Изолация на покрив, Подмяна на дограма</v>
          </cell>
          <cell r="V701">
            <v>514385</v>
          </cell>
          <cell r="W701">
            <v>393.98</v>
          </cell>
          <cell r="X701">
            <v>87071.85</v>
          </cell>
          <cell r="Y701">
            <v>734373.36</v>
          </cell>
          <cell r="Z701">
            <v>8.4341000000000008</v>
          </cell>
          <cell r="AA701" t="str">
            <v>„НП за ЕЕ на МЖС"</v>
          </cell>
          <cell r="AB701">
            <v>48.72</v>
          </cell>
        </row>
        <row r="702">
          <cell r="A702">
            <v>176823254</v>
          </cell>
          <cell r="B702" t="str">
            <v>СДРУЖЕНИЕ НА СОБСТВЕНИЦИТЕ "ЮРИЙ ГАГАРИН 35", ГР. ГОРНА ОРЯХОВИЦА</v>
          </cell>
          <cell r="C702" t="str">
            <v>МЖС-ГОРНА ОРЯХОВИЦА, "Ю. ГАГАРИН" 35</v>
          </cell>
          <cell r="D702" t="str">
            <v>обл.ВЕЛИКО ТЪРНОВО</v>
          </cell>
          <cell r="E702" t="str">
            <v>общ.ГОРНА ОРЯХОВИЦА</v>
          </cell>
          <cell r="F702" t="str">
            <v>гр.ГОРНА ОРЯХОВИЦА</v>
          </cell>
          <cell r="G702" t="str">
            <v>"ЛЕСС" ЕООД</v>
          </cell>
          <cell r="H702" t="str">
            <v>266ЛЕС016</v>
          </cell>
          <cell r="I702">
            <v>42598</v>
          </cell>
          <cell r="J702" t="str">
            <v>1983</v>
          </cell>
          <cell r="K702">
            <v>6984</v>
          </cell>
          <cell r="L702">
            <v>6752</v>
          </cell>
          <cell r="M702">
            <v>238.1</v>
          </cell>
          <cell r="N702">
            <v>82.9</v>
          </cell>
          <cell r="O702">
            <v>717311</v>
          </cell>
          <cell r="P702">
            <v>1607731</v>
          </cell>
          <cell r="Q702">
            <v>559750</v>
          </cell>
          <cell r="R702">
            <v>0</v>
          </cell>
          <cell r="S702" t="str">
            <v>G</v>
          </cell>
          <cell r="T702" t="str">
            <v>С</v>
          </cell>
          <cell r="U702" t="str">
            <v>Изолация на външна стена , Изолация на под, Изолация на покрив, Подмяна на дограма</v>
          </cell>
          <cell r="V702">
            <v>1047501</v>
          </cell>
          <cell r="W702">
            <v>266</v>
          </cell>
          <cell r="X702">
            <v>104880</v>
          </cell>
          <cell r="Y702">
            <v>724214</v>
          </cell>
          <cell r="Z702">
            <v>6.9051</v>
          </cell>
          <cell r="AA702" t="str">
            <v>„НП за ЕЕ на МЖС"</v>
          </cell>
          <cell r="AB702">
            <v>65.150000000000006</v>
          </cell>
        </row>
        <row r="703">
          <cell r="A703">
            <v>176828618</v>
          </cell>
          <cell r="B703" t="str">
            <v>СДРУЖЕНИЕ НА СОБСТВЕНИЦИТЕ "ЖСК ЯНТРА #1-гр.Горна Оряховица, ул. Георги Бошнаков #31, вх.А,вх.Б,вх.В</v>
          </cell>
          <cell r="C703" t="str">
            <v>МЖС-ГОРНА ОРЯХОВИЦА, "Г. БОШНАКОВ" 31</v>
          </cell>
          <cell r="D703" t="str">
            <v>обл.ВЕЛИКО ТЪРНОВО</v>
          </cell>
          <cell r="E703" t="str">
            <v>общ.ГОРНА ОРЯХОВИЦА</v>
          </cell>
          <cell r="F703" t="str">
            <v>гр.ГОРНА ОРЯХОВИЦА</v>
          </cell>
          <cell r="G703" t="str">
            <v>"ЛЕСС" ЕООД</v>
          </cell>
          <cell r="H703" t="str">
            <v>266ЛЕС017</v>
          </cell>
          <cell r="I703">
            <v>42601</v>
          </cell>
          <cell r="J703" t="str">
            <v>1989</v>
          </cell>
          <cell r="K703">
            <v>6726</v>
          </cell>
          <cell r="L703">
            <v>5233</v>
          </cell>
          <cell r="M703">
            <v>303.39999999999998</v>
          </cell>
          <cell r="N703">
            <v>88.1</v>
          </cell>
          <cell r="O703">
            <v>668704</v>
          </cell>
          <cell r="P703">
            <v>1587715</v>
          </cell>
          <cell r="Q703">
            <v>460840</v>
          </cell>
          <cell r="R703">
            <v>0</v>
          </cell>
          <cell r="S703" t="str">
            <v>G</v>
          </cell>
          <cell r="T703" t="str">
            <v>С</v>
          </cell>
          <cell r="U703" t="str">
            <v>Изолация на външна стена , Изолация на под, Изолация на покрив, Подмяна на дограма</v>
          </cell>
          <cell r="V703">
            <v>949939</v>
          </cell>
          <cell r="W703">
            <v>238</v>
          </cell>
          <cell r="X703">
            <v>100000.6</v>
          </cell>
          <cell r="Y703">
            <v>647380.94999999995</v>
          </cell>
          <cell r="Z703">
            <v>6.4737</v>
          </cell>
          <cell r="AA703" t="str">
            <v>„НП за ЕЕ на МЖС"</v>
          </cell>
          <cell r="AB703">
            <v>59.83</v>
          </cell>
        </row>
        <row r="704">
          <cell r="A704">
            <v>176828461</v>
          </cell>
          <cell r="B704" t="str">
            <v>СДРУЖЕНИЕ НА СОБСТВЕНИЦИТЕ "ВИКТОРИЯ - 51", ГР. ГОРНА ОРЯХОВИЦА</v>
          </cell>
          <cell r="C704" t="str">
            <v>МЖС-ГОРНА ОРЯХОВИЦА, "ОТЕЦ ПАИСИЙ" 63</v>
          </cell>
          <cell r="D704" t="str">
            <v>обл.ВЕЛИКО ТЪРНОВО</v>
          </cell>
          <cell r="E704" t="str">
            <v>общ.ГОРНА ОРЯХОВИЦА</v>
          </cell>
          <cell r="F704" t="str">
            <v>гр.ГОРНА ОРЯХОВИЦА</v>
          </cell>
          <cell r="G704" t="str">
            <v>"ЛЕСС" ЕООД</v>
          </cell>
          <cell r="H704" t="str">
            <v>266ЛЕС018</v>
          </cell>
          <cell r="I704">
            <v>42601</v>
          </cell>
          <cell r="J704" t="str">
            <v>1988</v>
          </cell>
          <cell r="K704">
            <v>4181</v>
          </cell>
          <cell r="L704">
            <v>3090</v>
          </cell>
          <cell r="M704">
            <v>259</v>
          </cell>
          <cell r="N704">
            <v>89.4</v>
          </cell>
          <cell r="O704">
            <v>361031</v>
          </cell>
          <cell r="P704">
            <v>800321</v>
          </cell>
          <cell r="Q704">
            <v>276280</v>
          </cell>
          <cell r="R704">
            <v>0</v>
          </cell>
          <cell r="S704" t="str">
            <v>F</v>
          </cell>
          <cell r="T704" t="str">
            <v>С</v>
          </cell>
          <cell r="U704" t="str">
            <v>Изолация на външна стена , Изолация на под, Изолация на покрив, Подмяна на дограма</v>
          </cell>
          <cell r="V704">
            <v>524038</v>
          </cell>
          <cell r="W704">
            <v>99</v>
          </cell>
          <cell r="X704">
            <v>49137.97</v>
          </cell>
          <cell r="Y704">
            <v>432024.69</v>
          </cell>
          <cell r="Z704">
            <v>8.7919999999999998</v>
          </cell>
          <cell r="AA704" t="str">
            <v>„НП за ЕЕ на МЖС"</v>
          </cell>
          <cell r="AB704">
            <v>65.47</v>
          </cell>
        </row>
        <row r="705">
          <cell r="A705">
            <v>176825515</v>
          </cell>
          <cell r="B705" t="str">
            <v>СДРУЖЕНИЕ НА СОБСТВЕНИЦИТЕ "ВАСИЛ ЛЕВСКИ 11", ГР. ГОРНА ОРЯХОВИЦА</v>
          </cell>
          <cell r="C705" t="str">
            <v>МЖС-ГОРНА ОРЯХОВИЦА, "В. ЛЕВСКИ" 11</v>
          </cell>
          <cell r="D705" t="str">
            <v>обл.ВЕЛИКО ТЪРНОВО</v>
          </cell>
          <cell r="E705" t="str">
            <v>общ.ГОРНА ОРЯХОВИЦА</v>
          </cell>
          <cell r="F705" t="str">
            <v>гр.ГОРНА ОРЯХОВИЦА</v>
          </cell>
          <cell r="G705" t="str">
            <v>"ЛЕСС" ЕООД</v>
          </cell>
          <cell r="H705" t="str">
            <v>266ЛЕС019</v>
          </cell>
          <cell r="I705">
            <v>42601</v>
          </cell>
          <cell r="J705" t="str">
            <v>1991</v>
          </cell>
          <cell r="K705">
            <v>3714</v>
          </cell>
          <cell r="L705">
            <v>2832</v>
          </cell>
          <cell r="M705">
            <v>236.5</v>
          </cell>
          <cell r="N705">
            <v>85.4</v>
          </cell>
          <cell r="O705">
            <v>310316</v>
          </cell>
          <cell r="P705">
            <v>669772</v>
          </cell>
          <cell r="Q705">
            <v>241980</v>
          </cell>
          <cell r="R705">
            <v>0</v>
          </cell>
          <cell r="S705" t="str">
            <v>G</v>
          </cell>
          <cell r="T705" t="str">
            <v>С</v>
          </cell>
          <cell r="U705" t="str">
            <v>Изолация на външна стена , Изолация на под, Изолация на покрив, Подмяна на дограма</v>
          </cell>
          <cell r="V705">
            <v>427783</v>
          </cell>
          <cell r="W705">
            <v>123</v>
          </cell>
          <cell r="X705">
            <v>48208.480000000003</v>
          </cell>
          <cell r="Y705">
            <v>326018.21999999997</v>
          </cell>
          <cell r="Z705">
            <v>6.7625999999999999</v>
          </cell>
          <cell r="AA705" t="str">
            <v>„НП за ЕЕ на МЖС"</v>
          </cell>
          <cell r="AB705">
            <v>63.86</v>
          </cell>
        </row>
        <row r="706">
          <cell r="A706">
            <v>176829093</v>
          </cell>
          <cell r="B706" t="str">
            <v>СДРУЖЕНИЕ НА СОБСТВЕНИЦИТЕ "ХРИСТО БОТЕВ 2 - СЕВЛИЕВО</v>
          </cell>
          <cell r="C706" t="str">
            <v>МЖС</v>
          </cell>
          <cell r="D706" t="str">
            <v>обл.ГАБРОВО</v>
          </cell>
          <cell r="E706" t="str">
            <v>общ.СЕВЛИЕВО</v>
          </cell>
          <cell r="F706" t="str">
            <v>гр.СЕВЛИЕВО</v>
          </cell>
          <cell r="G706" t="str">
            <v>"ИВАЛС-ДРЕНСКИ" ЕООД</v>
          </cell>
          <cell r="H706" t="str">
            <v>275ИВД001</v>
          </cell>
          <cell r="I706">
            <v>42339</v>
          </cell>
          <cell r="J706" t="str">
            <v>1990</v>
          </cell>
          <cell r="K706">
            <v>5138.7700000000004</v>
          </cell>
          <cell r="L706">
            <v>3971.59</v>
          </cell>
          <cell r="M706">
            <v>239</v>
          </cell>
          <cell r="N706">
            <v>85.7</v>
          </cell>
          <cell r="O706">
            <v>949256</v>
          </cell>
          <cell r="P706">
            <v>949256</v>
          </cell>
          <cell r="Q706">
            <v>340200</v>
          </cell>
          <cell r="R706">
            <v>0</v>
          </cell>
          <cell r="S706" t="str">
            <v>E</v>
          </cell>
          <cell r="T706" t="str">
            <v>B</v>
          </cell>
          <cell r="U706" t="str">
            <v>Изолация на външна стена , Изолация на под, Изолация на покрив, Мерки по сградни инсталации(тръбна мрежа), Подмяна на дограма</v>
          </cell>
          <cell r="V706">
            <v>609043</v>
          </cell>
          <cell r="W706">
            <v>80.010000000000005</v>
          </cell>
          <cell r="X706">
            <v>42360</v>
          </cell>
          <cell r="Y706">
            <v>386021.6</v>
          </cell>
          <cell r="Z706">
            <v>9.1128</v>
          </cell>
          <cell r="AA706" t="str">
            <v>„НП за ЕЕ на МЖС"</v>
          </cell>
          <cell r="AB706">
            <v>64.16</v>
          </cell>
        </row>
        <row r="707">
          <cell r="A707">
            <v>176865171</v>
          </cell>
          <cell r="B707" t="str">
            <v>СДРУЖЕНИЕ НА СОБСТВЕНИЦИТЕ ГР. СЕВЛИЕВО, Ж.К."МИТКО ПАЛАУЗОВ-бл.6</v>
          </cell>
          <cell r="C707" t="str">
            <v>МЖС</v>
          </cell>
          <cell r="D707" t="str">
            <v>обл.ГАБРОВО</v>
          </cell>
          <cell r="E707" t="str">
            <v>общ.СЕВЛИЕВО</v>
          </cell>
          <cell r="F707" t="str">
            <v>гр.СЕВЛИЕВО</v>
          </cell>
          <cell r="G707" t="str">
            <v>"ИВАЛС-ДРЕНСКИ" ЕООД</v>
          </cell>
          <cell r="H707" t="str">
            <v>275ИВД002</v>
          </cell>
          <cell r="I707">
            <v>42359</v>
          </cell>
          <cell r="J707" t="str">
            <v>1988</v>
          </cell>
          <cell r="K707">
            <v>8808</v>
          </cell>
          <cell r="L707">
            <v>7390.95</v>
          </cell>
          <cell r="M707">
            <v>223</v>
          </cell>
          <cell r="N707">
            <v>97</v>
          </cell>
          <cell r="O707">
            <v>1648529</v>
          </cell>
          <cell r="P707">
            <v>1648529</v>
          </cell>
          <cell r="Q707">
            <v>717650</v>
          </cell>
          <cell r="R707">
            <v>0</v>
          </cell>
          <cell r="S707" t="str">
            <v>E</v>
          </cell>
          <cell r="T707" t="str">
            <v>B</v>
          </cell>
          <cell r="U707" t="str">
            <v>Изолация на външна стена , Изолация на под, Изолация на покрив, Мерки по сградни инсталации(тръбна мрежа), Подмяна на дограма</v>
          </cell>
          <cell r="V707">
            <v>936274</v>
          </cell>
          <cell r="W707">
            <v>120.39</v>
          </cell>
          <cell r="X707">
            <v>54100.4</v>
          </cell>
          <cell r="Y707">
            <v>689825.75</v>
          </cell>
          <cell r="Z707">
            <v>12.7508</v>
          </cell>
          <cell r="AA707" t="str">
            <v>„НП за ЕЕ на МЖС"</v>
          </cell>
          <cell r="AB707">
            <v>56.79</v>
          </cell>
        </row>
        <row r="708">
          <cell r="A708">
            <v>176838263</v>
          </cell>
          <cell r="B708" t="str">
            <v>СДРУЖЕНИЕ НА СОБСТВЕНИЦИТЕ "ГР.СЕВЛИЕВО Ж.К. МИТКО ПАЛАУЗОВ-БЛ.2</v>
          </cell>
          <cell r="C708" t="str">
            <v>МЖС</v>
          </cell>
          <cell r="D708" t="str">
            <v>обл.ГАБРОВО</v>
          </cell>
          <cell r="E708" t="str">
            <v>общ.СЕВЛИЕВО</v>
          </cell>
          <cell r="F708" t="str">
            <v>гр.СЕВЛИЕВО</v>
          </cell>
          <cell r="G708" t="str">
            <v>"ИВАЛС-ДРЕНСКИ" ЕООД</v>
          </cell>
          <cell r="H708" t="str">
            <v>275ИВД003</v>
          </cell>
          <cell r="I708">
            <v>42460</v>
          </cell>
          <cell r="J708" t="str">
            <v>1984</v>
          </cell>
          <cell r="K708">
            <v>8266.68</v>
          </cell>
          <cell r="L708">
            <v>6948.58</v>
          </cell>
          <cell r="M708">
            <v>153.72</v>
          </cell>
          <cell r="N708">
            <v>94.2</v>
          </cell>
          <cell r="O708">
            <v>869728</v>
          </cell>
          <cell r="P708">
            <v>1068170</v>
          </cell>
          <cell r="Q708">
            <v>654250</v>
          </cell>
          <cell r="R708">
            <v>0</v>
          </cell>
          <cell r="S708" t="str">
            <v>D</v>
          </cell>
          <cell r="T708" t="str">
            <v>B</v>
          </cell>
          <cell r="U708" t="str">
            <v>Изолация на външна стена , Изолация на под, Изолация на покрив, Мерки по осветление, Подмяна на дограма</v>
          </cell>
          <cell r="V708">
            <v>413916</v>
          </cell>
          <cell r="W708">
            <v>82.59</v>
          </cell>
          <cell r="X708">
            <v>30421</v>
          </cell>
          <cell r="Y708">
            <v>590003.5</v>
          </cell>
          <cell r="Z708">
            <v>19.394600000000001</v>
          </cell>
          <cell r="AA708" t="str">
            <v>„НП за ЕЕ на МЖС"</v>
          </cell>
          <cell r="AB708">
            <v>38.75</v>
          </cell>
        </row>
        <row r="709">
          <cell r="A709">
            <v>176841505</v>
          </cell>
          <cell r="B709" t="str">
            <v>СДРУЖЕНИЕ НА СОБСТВЕНИЦИТЕ "гр.БУРГАС, ж.к."БРАТЯ МИЛАДИНОВИ" бл.88-НАДЕЖДА</v>
          </cell>
          <cell r="C709" t="str">
            <v>МЖС - БУРГАС</v>
          </cell>
          <cell r="D709" t="str">
            <v>обл.БУРГАС</v>
          </cell>
          <cell r="E709" t="str">
            <v>общ.БУРГАС</v>
          </cell>
          <cell r="F709" t="str">
            <v>гр.БУРГАС</v>
          </cell>
          <cell r="G709" t="str">
            <v>"БСЖ ЮНИВЪРС" ЕООД</v>
          </cell>
          <cell r="H709" t="str">
            <v>278БСЖ008</v>
          </cell>
          <cell r="I709">
            <v>42234</v>
          </cell>
          <cell r="J709" t="str">
            <v>1976</v>
          </cell>
          <cell r="K709">
            <v>7004</v>
          </cell>
          <cell r="L709">
            <v>5604</v>
          </cell>
          <cell r="M709">
            <v>139.80000000000001</v>
          </cell>
          <cell r="N709">
            <v>82.8</v>
          </cell>
          <cell r="O709">
            <v>402794</v>
          </cell>
          <cell r="P709">
            <v>783395</v>
          </cell>
          <cell r="Q709">
            <v>464200</v>
          </cell>
          <cell r="R709">
            <v>0</v>
          </cell>
          <cell r="S709" t="str">
            <v>E</v>
          </cell>
          <cell r="T709" t="str">
            <v>С</v>
          </cell>
          <cell r="U709" t="str">
            <v>Изолация на външна стена , Изолация на под, Изолация на покрив, Мерки по осветление, Мерки по прибори за измерване ,контрол и управление, Подмяна на дограма</v>
          </cell>
          <cell r="V709">
            <v>320629</v>
          </cell>
          <cell r="W709">
            <v>134.9</v>
          </cell>
          <cell r="X709">
            <v>33524</v>
          </cell>
          <cell r="Y709">
            <v>602890</v>
          </cell>
          <cell r="Z709">
            <v>17.983799999999999</v>
          </cell>
          <cell r="AA709" t="str">
            <v>„НП за ЕЕ на МЖС"</v>
          </cell>
          <cell r="AB709">
            <v>40.92</v>
          </cell>
        </row>
        <row r="710">
          <cell r="A710">
            <v>176829353</v>
          </cell>
          <cell r="B710" t="str">
            <v>СДРУЖЕНИЕ НА СОБСТВЕНИЦИТЕ "БУРГАС-ВЪЗРАЖДАНЕ-3</v>
          </cell>
          <cell r="C710" t="str">
            <v>МЖС  БУРГАС</v>
          </cell>
          <cell r="D710" t="str">
            <v>обл.БУРГАС</v>
          </cell>
          <cell r="E710" t="str">
            <v>общ.БУРГАС</v>
          </cell>
          <cell r="F710" t="str">
            <v>гр.БУРГАС</v>
          </cell>
          <cell r="G710" t="str">
            <v>"БСЖ ЮНИВЪРС" ЕООД</v>
          </cell>
          <cell r="H710" t="str">
            <v>278БСЖ009</v>
          </cell>
          <cell r="I710">
            <v>42243</v>
          </cell>
          <cell r="J710" t="str">
            <v>1990</v>
          </cell>
          <cell r="K710">
            <v>5710</v>
          </cell>
          <cell r="L710">
            <v>4610</v>
          </cell>
          <cell r="M710">
            <v>238.8</v>
          </cell>
          <cell r="N710">
            <v>94</v>
          </cell>
          <cell r="O710">
            <v>424016</v>
          </cell>
          <cell r="P710">
            <v>1101140</v>
          </cell>
          <cell r="Q710">
            <v>433580</v>
          </cell>
          <cell r="R710">
            <v>0</v>
          </cell>
          <cell r="S710" t="str">
            <v>G</v>
          </cell>
          <cell r="T710" t="str">
            <v>С</v>
          </cell>
          <cell r="U710" t="str">
            <v>Изолация на външна стена , Изолация на под, Изолация на покрив, Мерки по осветление, Подмяна на дограма</v>
          </cell>
          <cell r="V710">
            <v>667559</v>
          </cell>
          <cell r="W710">
            <v>211.14</v>
          </cell>
          <cell r="X710">
            <v>55009</v>
          </cell>
          <cell r="Y710">
            <v>287241</v>
          </cell>
          <cell r="Z710">
            <v>5.2217000000000002</v>
          </cell>
          <cell r="AA710" t="str">
            <v>„НП за ЕЕ на МЖС"</v>
          </cell>
          <cell r="AB710">
            <v>60.62</v>
          </cell>
        </row>
        <row r="711">
          <cell r="A711">
            <v>176829360</v>
          </cell>
          <cell r="B711" t="str">
            <v>СДРУЖЕНИЕ НА СОБСТВЕНИЦИТЕ "гр.БУРГАС ж.к.ВЪЗРАЖДАНЕ бл.14</v>
          </cell>
          <cell r="C711" t="str">
            <v>МЖС БУРГАС</v>
          </cell>
          <cell r="D711" t="str">
            <v>обл.БУРГАС</v>
          </cell>
          <cell r="E711" t="str">
            <v>общ.БУРГАС</v>
          </cell>
          <cell r="F711" t="str">
            <v>гр.БУРГАС</v>
          </cell>
          <cell r="G711" t="str">
            <v>"БСЖ ЮНИВЪРС" ЕООД</v>
          </cell>
          <cell r="H711" t="str">
            <v>278БСЖ010</v>
          </cell>
          <cell r="I711">
            <v>42286</v>
          </cell>
          <cell r="J711" t="str">
            <v>1988</v>
          </cell>
          <cell r="K711">
            <v>6883</v>
          </cell>
          <cell r="L711">
            <v>5748</v>
          </cell>
          <cell r="M711">
            <v>128.30000000000001</v>
          </cell>
          <cell r="N711">
            <v>73</v>
          </cell>
          <cell r="O711">
            <v>340446</v>
          </cell>
          <cell r="P711">
            <v>737179</v>
          </cell>
          <cell r="Q711">
            <v>418500</v>
          </cell>
          <cell r="R711">
            <v>0</v>
          </cell>
          <cell r="S711" t="str">
            <v>F</v>
          </cell>
          <cell r="T711" t="str">
            <v>С</v>
          </cell>
          <cell r="U711" t="str">
            <v>Изолация на външна стена , Изолация на под, Изолация на покрив, Мерки по осветление, Подмяна на дограма</v>
          </cell>
          <cell r="V711">
            <v>318650</v>
          </cell>
          <cell r="W711">
            <v>260.94</v>
          </cell>
          <cell r="X711">
            <v>44292</v>
          </cell>
          <cell r="Y711">
            <v>322221</v>
          </cell>
          <cell r="Z711">
            <v>7.2748999999999997</v>
          </cell>
          <cell r="AA711" t="str">
            <v>„НП за ЕЕ на МЖС"</v>
          </cell>
          <cell r="AB711">
            <v>43.22</v>
          </cell>
        </row>
        <row r="712">
          <cell r="A712">
            <v>176843778</v>
          </cell>
          <cell r="B712" t="str">
            <v>СДРУЖЕНИЕ НА СОБСТВЕНИЦИТЕ "БУРГАС-ВЪЗРАЖДАНЕ 2</v>
          </cell>
          <cell r="C712" t="str">
            <v>МЖС</v>
          </cell>
          <cell r="D712" t="str">
            <v>обл.БУРГАС</v>
          </cell>
          <cell r="E712" t="str">
            <v>общ.БУРГАС</v>
          </cell>
          <cell r="F712" t="str">
            <v>гр.БУРГАС</v>
          </cell>
          <cell r="G712" t="str">
            <v>"БСЖ ЮНИВЪРС" ЕООД</v>
          </cell>
          <cell r="H712" t="str">
            <v>278БСЖ011</v>
          </cell>
          <cell r="I712">
            <v>42338</v>
          </cell>
          <cell r="J712" t="str">
            <v>1987</v>
          </cell>
          <cell r="K712">
            <v>4779</v>
          </cell>
          <cell r="L712">
            <v>4190</v>
          </cell>
          <cell r="M712">
            <v>186.8</v>
          </cell>
          <cell r="N712">
            <v>81.8</v>
          </cell>
          <cell r="O712">
            <v>329109</v>
          </cell>
          <cell r="P712">
            <v>782501</v>
          </cell>
          <cell r="Q712">
            <v>342700</v>
          </cell>
          <cell r="R712">
            <v>0</v>
          </cell>
          <cell r="S712" t="str">
            <v>F</v>
          </cell>
          <cell r="T712" t="str">
            <v>С</v>
          </cell>
          <cell r="U712" t="str">
            <v>Изолация на външна стена , Изолация на покрив, Мерки по осветление, Подмяна на дограма</v>
          </cell>
          <cell r="V712">
            <v>439777</v>
          </cell>
          <cell r="W712">
            <v>196.85</v>
          </cell>
          <cell r="X712">
            <v>42393</v>
          </cell>
          <cell r="Y712">
            <v>395803</v>
          </cell>
          <cell r="Z712">
            <v>9.3364999999999991</v>
          </cell>
          <cell r="AA712" t="str">
            <v>„НП за ЕЕ на МЖС"</v>
          </cell>
          <cell r="AB712">
            <v>56.2</v>
          </cell>
        </row>
        <row r="713">
          <cell r="A713">
            <v>176844743</v>
          </cell>
          <cell r="B713" t="str">
            <v>СДРУЖЕНИЕ НА СОБСТВЕНИЦИТЕ "ГР.БУРГАС, Ж.К.ВЪЗРАЖДАНЕ,БЛ.1</v>
          </cell>
          <cell r="C713" t="str">
            <v>МСЖ</v>
          </cell>
          <cell r="D713" t="str">
            <v>обл.БУРГАС</v>
          </cell>
          <cell r="E713" t="str">
            <v>общ.БУРГАС</v>
          </cell>
          <cell r="F713" t="str">
            <v>гр.БУРГАС</v>
          </cell>
          <cell r="G713" t="str">
            <v>"БСЖ ЮНИВЪРС" ЕООД</v>
          </cell>
          <cell r="H713" t="str">
            <v>278БСЖ012</v>
          </cell>
          <cell r="I713">
            <v>42352</v>
          </cell>
          <cell r="J713" t="str">
            <v>1989</v>
          </cell>
          <cell r="K713">
            <v>6786</v>
          </cell>
          <cell r="L713">
            <v>6043.25</v>
          </cell>
          <cell r="M713">
            <v>121.4</v>
          </cell>
          <cell r="N713">
            <v>79</v>
          </cell>
          <cell r="O713">
            <v>479383</v>
          </cell>
          <cell r="P713">
            <v>733774</v>
          </cell>
          <cell r="Q713">
            <v>478000</v>
          </cell>
          <cell r="R713">
            <v>0</v>
          </cell>
          <cell r="S713" t="str">
            <v>E</v>
          </cell>
          <cell r="T713" t="str">
            <v>С</v>
          </cell>
          <cell r="U713" t="str">
            <v>Изолация на външна стена , Изолация на покрив, Мерки по осветление, Подмяна на дограма</v>
          </cell>
          <cell r="V713">
            <v>255767</v>
          </cell>
          <cell r="W713">
            <v>173.4</v>
          </cell>
          <cell r="X713">
            <v>31483</v>
          </cell>
          <cell r="Y713">
            <v>614746</v>
          </cell>
          <cell r="Z713">
            <v>19.526199999999999</v>
          </cell>
          <cell r="AA713" t="str">
            <v>„НП за ЕЕ на МЖС"</v>
          </cell>
          <cell r="AB713">
            <v>34.85</v>
          </cell>
        </row>
        <row r="714">
          <cell r="A714">
            <v>176844588</v>
          </cell>
          <cell r="B714" t="str">
            <v>СДРУЖЕНИЕ НА СОБСТВЕНИЦИТЕ "ГР.БУРГАС,УЛ.ИВАН БОГОРОВ 20"</v>
          </cell>
          <cell r="C714" t="str">
            <v>МЖС С ТЪРГ. ОБЕКТИ И ОФИСИ-ЖИЛИЩНА-БУРГАС</v>
          </cell>
          <cell r="D714" t="str">
            <v>обл.БУРГАС</v>
          </cell>
          <cell r="E714" t="str">
            <v>общ.БУРГАС</v>
          </cell>
          <cell r="F714" t="str">
            <v>гр.БУРГАС</v>
          </cell>
          <cell r="G714" t="str">
            <v>"БСЖ ЮНИВЪРС" ЕООД</v>
          </cell>
          <cell r="H714" t="str">
            <v>278БСЖ013</v>
          </cell>
          <cell r="I714">
            <v>42373</v>
          </cell>
          <cell r="J714" t="str">
            <v>1986</v>
          </cell>
          <cell r="K714">
            <v>15820</v>
          </cell>
          <cell r="L714">
            <v>12336</v>
          </cell>
          <cell r="M714">
            <v>156.1</v>
          </cell>
          <cell r="N714">
            <v>79.400000000000006</v>
          </cell>
          <cell r="O714">
            <v>760350</v>
          </cell>
          <cell r="P714">
            <v>1925388</v>
          </cell>
          <cell r="Q714">
            <v>980690</v>
          </cell>
          <cell r="R714">
            <v>0</v>
          </cell>
          <cell r="S714" t="str">
            <v>F</v>
          </cell>
          <cell r="T714" t="str">
            <v>С</v>
          </cell>
          <cell r="U714" t="str">
            <v>Изолация на външна стена , Изолация на под, Изолация на покрив, Мерки по осветление, Подмяна на дограма</v>
          </cell>
          <cell r="V714">
            <v>944693</v>
          </cell>
          <cell r="W714">
            <v>564.42999999999995</v>
          </cell>
          <cell r="X714">
            <v>107987</v>
          </cell>
          <cell r="Y714">
            <v>1092429</v>
          </cell>
          <cell r="Z714">
            <v>10.116300000000001</v>
          </cell>
          <cell r="AA714" t="str">
            <v>„НП за ЕЕ на МЖС"</v>
          </cell>
          <cell r="AB714">
            <v>49.06</v>
          </cell>
        </row>
        <row r="715">
          <cell r="A715">
            <v>176844588</v>
          </cell>
          <cell r="B715" t="str">
            <v>СДРУЖЕНИЕ НА СОБСТВЕНИЦИТЕ "ГР.БУРГАС,УЛ.ИВАН БОГОРОВ 20"</v>
          </cell>
          <cell r="C715" t="str">
            <v>МЖС С ТЪРГ. ОБЕКТИ И ОФИСИ-АДМИН.-БУРГАС</v>
          </cell>
          <cell r="D715" t="str">
            <v>обл.БУРГАС</v>
          </cell>
          <cell r="E715" t="str">
            <v>общ.БУРГАС</v>
          </cell>
          <cell r="F715" t="str">
            <v>гр.БУРГАС</v>
          </cell>
          <cell r="G715" t="str">
            <v>"БСЖ ЮНИВЪРС" ЕООД</v>
          </cell>
          <cell r="H715" t="str">
            <v>278БСЖ014</v>
          </cell>
          <cell r="I715">
            <v>42373</v>
          </cell>
          <cell r="J715" t="str">
            <v>1986</v>
          </cell>
          <cell r="K715">
            <v>4549</v>
          </cell>
          <cell r="L715">
            <v>2619</v>
          </cell>
          <cell r="M715">
            <v>133</v>
          </cell>
          <cell r="N715">
            <v>61.8</v>
          </cell>
          <cell r="O715">
            <v>173493</v>
          </cell>
          <cell r="P715">
            <v>348391</v>
          </cell>
          <cell r="Q715">
            <v>161808</v>
          </cell>
          <cell r="R715">
            <v>0</v>
          </cell>
          <cell r="S715" t="str">
            <v>G</v>
          </cell>
          <cell r="T715" t="str">
            <v>С</v>
          </cell>
          <cell r="U715" t="str">
            <v>Изолация на външна стена , Изолация на под, Изолация на покрив, Подмяна на дограма</v>
          </cell>
          <cell r="V715">
            <v>186583</v>
          </cell>
          <cell r="W715">
            <v>152.81</v>
          </cell>
          <cell r="X715">
            <v>36944</v>
          </cell>
          <cell r="Y715">
            <v>264867</v>
          </cell>
          <cell r="Z715">
            <v>7.1694000000000004</v>
          </cell>
          <cell r="AA715" t="str">
            <v>„НП за ЕЕ на МЖС"</v>
          </cell>
          <cell r="AB715">
            <v>53.55</v>
          </cell>
        </row>
        <row r="716">
          <cell r="A716">
            <v>176859987</v>
          </cell>
          <cell r="B716" t="str">
            <v>СДРУЖЕНИЕ НА СОБСТВЕНИЦИТЕ "БЪЛГАРСКИ ВОИН-БУРГАС</v>
          </cell>
          <cell r="C716" t="str">
            <v>МЖС-БУРГАС-ЗОНА 1 "СТРАНДЖА ПЛАНИНА" 15,17,19</v>
          </cell>
          <cell r="D716" t="str">
            <v>обл.БУРГАС</v>
          </cell>
          <cell r="E716" t="str">
            <v>общ.БУРГАС</v>
          </cell>
          <cell r="F716" t="str">
            <v>гр.БУРГАС</v>
          </cell>
          <cell r="G716" t="str">
            <v>"БСЖ ЮНИВЪРС" ЕООД</v>
          </cell>
          <cell r="H716" t="str">
            <v>278БСЖ015</v>
          </cell>
          <cell r="I716">
            <v>42373</v>
          </cell>
          <cell r="J716" t="str">
            <v>1978-1981</v>
          </cell>
          <cell r="K716">
            <v>1200</v>
          </cell>
          <cell r="L716">
            <v>1085</v>
          </cell>
          <cell r="M716">
            <v>102.9</v>
          </cell>
          <cell r="N716">
            <v>39.1</v>
          </cell>
          <cell r="O716">
            <v>12428</v>
          </cell>
          <cell r="P716">
            <v>111579</v>
          </cell>
          <cell r="Q716">
            <v>42379</v>
          </cell>
          <cell r="R716">
            <v>0</v>
          </cell>
          <cell r="S716" t="str">
            <v>G</v>
          </cell>
          <cell r="T716" t="str">
            <v>С</v>
          </cell>
          <cell r="U716" t="str">
            <v>Изолация на външна стена , Изолация на под, Изолация на покрив, Подмяна на дограма</v>
          </cell>
          <cell r="V716">
            <v>69199</v>
          </cell>
          <cell r="W716">
            <v>56.68</v>
          </cell>
          <cell r="X716">
            <v>15916</v>
          </cell>
          <cell r="Y716">
            <v>121244</v>
          </cell>
          <cell r="Z716">
            <v>7.6177000000000001</v>
          </cell>
          <cell r="AA716" t="str">
            <v>„НП за ЕЕ на МЖС"</v>
          </cell>
          <cell r="AB716">
            <v>62.01</v>
          </cell>
        </row>
        <row r="717">
          <cell r="A717">
            <v>176859987</v>
          </cell>
          <cell r="B717" t="str">
            <v>СДРУЖЕНИЕ НА СОБСТВЕНИЦИТЕ "БЪЛГАРСКИ ВОИН-БУРГАС</v>
          </cell>
          <cell r="C717" t="str">
            <v>МЖС-БУРГАС-ЗОНА 2 "СТРАНДЖА ПЛАНИНА" 15,17,19</v>
          </cell>
          <cell r="D717" t="str">
            <v>обл.БУРГАС</v>
          </cell>
          <cell r="E717" t="str">
            <v>общ.БУРГАС</v>
          </cell>
          <cell r="F717" t="str">
            <v>гр.БУРГАС</v>
          </cell>
          <cell r="G717" t="str">
            <v>"БСЖ ЮНИВЪРС" ЕООД</v>
          </cell>
          <cell r="H717" t="str">
            <v>278БСЖ016</v>
          </cell>
          <cell r="I717">
            <v>42373</v>
          </cell>
          <cell r="J717" t="str">
            <v>1978-1981</v>
          </cell>
          <cell r="K717">
            <v>10545</v>
          </cell>
          <cell r="L717">
            <v>7988</v>
          </cell>
          <cell r="M717">
            <v>122.7</v>
          </cell>
          <cell r="N717">
            <v>73</v>
          </cell>
          <cell r="O717">
            <v>448117</v>
          </cell>
          <cell r="P717">
            <v>980245</v>
          </cell>
          <cell r="Q717">
            <v>583489</v>
          </cell>
          <cell r="R717">
            <v>0</v>
          </cell>
          <cell r="S717" t="str">
            <v>F</v>
          </cell>
          <cell r="T717" t="str">
            <v>С</v>
          </cell>
          <cell r="U717" t="str">
            <v>Изолация на външна стена , Изолация на под, Изолация на покрив, Мерки по осветление, Подмяна на дограма</v>
          </cell>
          <cell r="V717">
            <v>396756</v>
          </cell>
          <cell r="W717">
            <v>324.94</v>
          </cell>
          <cell r="X717">
            <v>61101</v>
          </cell>
          <cell r="Y717">
            <v>700939</v>
          </cell>
          <cell r="Z717">
            <v>11.4718</v>
          </cell>
          <cell r="AA717" t="str">
            <v>„НП за ЕЕ на МЖС"</v>
          </cell>
          <cell r="AB717">
            <v>40.47</v>
          </cell>
        </row>
        <row r="718">
          <cell r="A718">
            <v>176858593</v>
          </cell>
          <cell r="B718" t="str">
            <v>СДРУЖЕНИЕ НА СОБСТВЕНИЦИТЕ "гр.БУРГАС, ж.к.ВЪЗРАЖДАНЕ, бл.11</v>
          </cell>
          <cell r="C718" t="str">
            <v>МЖС</v>
          </cell>
          <cell r="D718" t="str">
            <v>обл.БУРГАС</v>
          </cell>
          <cell r="E718" t="str">
            <v>общ.БУРГАС</v>
          </cell>
          <cell r="F718" t="str">
            <v>гр.БУРГАС</v>
          </cell>
          <cell r="G718" t="str">
            <v>"БСЖ ЮНИВЪРС" ЕООД</v>
          </cell>
          <cell r="H718" t="str">
            <v>278БСЖ017</v>
          </cell>
          <cell r="I718">
            <v>42389</v>
          </cell>
          <cell r="J718" t="str">
            <v>1990</v>
          </cell>
          <cell r="K718">
            <v>4271.8</v>
          </cell>
          <cell r="L718">
            <v>3214</v>
          </cell>
          <cell r="M718">
            <v>137.19999999999999</v>
          </cell>
          <cell r="N718">
            <v>85</v>
          </cell>
          <cell r="O718">
            <v>259933</v>
          </cell>
          <cell r="P718">
            <v>440907</v>
          </cell>
          <cell r="Q718">
            <v>273300</v>
          </cell>
          <cell r="R718">
            <v>0</v>
          </cell>
          <cell r="S718" t="str">
            <v>E</v>
          </cell>
          <cell r="T718" t="str">
            <v>С</v>
          </cell>
          <cell r="U718" t="str">
            <v>Изолация на външна стена , Изолация на под, Изолация на покрив, Мерки по осветление, Подмяна на дограма</v>
          </cell>
          <cell r="V718">
            <v>167596</v>
          </cell>
          <cell r="W718">
            <v>77.13</v>
          </cell>
          <cell r="X718">
            <v>17751</v>
          </cell>
          <cell r="Y718">
            <v>315066</v>
          </cell>
          <cell r="Z718">
            <v>17.749099999999999</v>
          </cell>
          <cell r="AA718" t="str">
            <v>„НП за ЕЕ на МЖС"</v>
          </cell>
          <cell r="AB718">
            <v>38.01</v>
          </cell>
        </row>
        <row r="719">
          <cell r="A719">
            <v>176857858</v>
          </cell>
          <cell r="B719" t="str">
            <v>СДРУЖЕНИЕ НА СОБСТВЕНИЦИТЕ "гр.БУРГАС, ж.к.ВЪЗРАЖДАНЕ, бл.43</v>
          </cell>
          <cell r="C719" t="str">
            <v>МЖС БЛ.43</v>
          </cell>
          <cell r="D719" t="str">
            <v>обл.БУРГАС</v>
          </cell>
          <cell r="E719" t="str">
            <v>общ.БУРГАС</v>
          </cell>
          <cell r="F719" t="str">
            <v>гр.БУРГАС</v>
          </cell>
          <cell r="G719" t="str">
            <v>"БСЖ ЮНИВЪРС" ЕООД</v>
          </cell>
          <cell r="H719" t="str">
            <v>278БСЖ018</v>
          </cell>
          <cell r="I719">
            <v>42391</v>
          </cell>
          <cell r="J719" t="str">
            <v>1981</v>
          </cell>
          <cell r="K719">
            <v>5335.6</v>
          </cell>
          <cell r="L719">
            <v>4622</v>
          </cell>
          <cell r="M719">
            <v>116.5</v>
          </cell>
          <cell r="N719">
            <v>76</v>
          </cell>
          <cell r="O719">
            <v>291132</v>
          </cell>
          <cell r="P719">
            <v>538803</v>
          </cell>
          <cell r="Q719">
            <v>351270</v>
          </cell>
          <cell r="R719">
            <v>0</v>
          </cell>
          <cell r="S719" t="str">
            <v>E</v>
          </cell>
          <cell r="T719" t="str">
            <v>С</v>
          </cell>
          <cell r="U719" t="str">
            <v>Изолация на външна стена , Изолация на под, Изолация на покрив, Мерки по осветление, Подмяна на дограма</v>
          </cell>
          <cell r="V719">
            <v>187529</v>
          </cell>
          <cell r="W719">
            <v>153.59</v>
          </cell>
          <cell r="X719">
            <v>28505</v>
          </cell>
          <cell r="Y719">
            <v>435397</v>
          </cell>
          <cell r="Z719">
            <v>15.2744</v>
          </cell>
          <cell r="AA719" t="str">
            <v>„НП за ЕЕ на МЖС"</v>
          </cell>
          <cell r="AB719">
            <v>34.799999999999997</v>
          </cell>
        </row>
        <row r="720">
          <cell r="A720">
            <v>176858322</v>
          </cell>
          <cell r="B720" t="str">
            <v>СДРУЖЕНИЕ НА СОБСТВЕНИЦИТЕ БУРГАС  "ж.к.БРАТЯ МИЛАДИНОВИ бл.1</v>
          </cell>
          <cell r="C720" t="str">
            <v>МЖС</v>
          </cell>
          <cell r="D720" t="str">
            <v>обл.БУРГАС</v>
          </cell>
          <cell r="E720" t="str">
            <v>общ.БУРГАС</v>
          </cell>
          <cell r="F720" t="str">
            <v>гр.БУРГАС</v>
          </cell>
          <cell r="G720" t="str">
            <v>"БСЖ ЮНИВЪРС" ЕООД</v>
          </cell>
          <cell r="H720" t="str">
            <v>278БСЖ019</v>
          </cell>
          <cell r="I720">
            <v>42391</v>
          </cell>
          <cell r="J720" t="str">
            <v>1990</v>
          </cell>
          <cell r="K720">
            <v>5292</v>
          </cell>
          <cell r="L720">
            <v>4657</v>
          </cell>
          <cell r="M720">
            <v>177.2</v>
          </cell>
          <cell r="N720">
            <v>84.2</v>
          </cell>
          <cell r="O720">
            <v>299017</v>
          </cell>
          <cell r="P720">
            <v>825564</v>
          </cell>
          <cell r="Q720">
            <v>391950</v>
          </cell>
          <cell r="R720">
            <v>0</v>
          </cell>
          <cell r="S720" t="str">
            <v>F</v>
          </cell>
          <cell r="T720" t="str">
            <v>С</v>
          </cell>
          <cell r="U720" t="str">
            <v>Изолация на външна стена , Изолация на под, Изолация на покрив, Мерки по осветление, Подмяна на дограма</v>
          </cell>
          <cell r="V720">
            <v>433611</v>
          </cell>
          <cell r="W720">
            <v>192.34</v>
          </cell>
          <cell r="X720">
            <v>45921</v>
          </cell>
          <cell r="Y720">
            <v>296517</v>
          </cell>
          <cell r="Z720">
            <v>6.4570999999999996</v>
          </cell>
          <cell r="AA720" t="str">
            <v>„НП за ЕЕ на МЖС"</v>
          </cell>
          <cell r="AB720">
            <v>52.52</v>
          </cell>
        </row>
        <row r="721">
          <cell r="A721">
            <v>176853557</v>
          </cell>
          <cell r="B721" t="str">
            <v>СДРУЖЕНИЕ НА СОБСТВЕНИЦИТЕ "ГР.БУРГАС-ВЪЗРАЖДАНЕ-42,А,Б"</v>
          </cell>
          <cell r="C721" t="str">
            <v>МЖС-БУРГАС, "ВЪЗРАЖДАНЕ", БЛ. 42</v>
          </cell>
          <cell r="D721" t="str">
            <v>обл.БУРГАС</v>
          </cell>
          <cell r="E721" t="str">
            <v>общ.БУРГАС</v>
          </cell>
          <cell r="F721" t="str">
            <v>гр.БУРГАС</v>
          </cell>
          <cell r="G721" t="str">
            <v>"БСЖ ЮНИВЪРС" ЕООД</v>
          </cell>
          <cell r="H721" t="str">
            <v>278БСЖ020</v>
          </cell>
          <cell r="I721">
            <v>42391</v>
          </cell>
          <cell r="J721" t="str">
            <v>1981</v>
          </cell>
          <cell r="K721">
            <v>10500</v>
          </cell>
          <cell r="L721">
            <v>9182</v>
          </cell>
          <cell r="M721">
            <v>102.2</v>
          </cell>
          <cell r="N721">
            <v>73.2</v>
          </cell>
          <cell r="O721">
            <v>531862</v>
          </cell>
          <cell r="P721">
            <v>938973</v>
          </cell>
          <cell r="Q721">
            <v>672802</v>
          </cell>
          <cell r="R721">
            <v>0</v>
          </cell>
          <cell r="S721" t="str">
            <v>E</v>
          </cell>
          <cell r="T721" t="str">
            <v>С</v>
          </cell>
          <cell r="U721" t="str">
            <v>Изолация на външна стена , Изолация на под, Изолация на покрив, Мерки по осветление, Подмяна на дограма</v>
          </cell>
          <cell r="V721">
            <v>266171</v>
          </cell>
          <cell r="W721">
            <v>217.99</v>
          </cell>
          <cell r="X721">
            <v>40724</v>
          </cell>
          <cell r="Y721">
            <v>694414</v>
          </cell>
          <cell r="Z721">
            <v>17.0517</v>
          </cell>
          <cell r="AA721" t="str">
            <v>„НП за ЕЕ на МЖС"</v>
          </cell>
          <cell r="AB721">
            <v>28.34</v>
          </cell>
        </row>
        <row r="722">
          <cell r="A722">
            <v>176855316</v>
          </cell>
          <cell r="B722" t="str">
            <v>СДРУЖЕНИЕ НА СОБСТВЕНИЦИТЕ "гр.БУРГАС-ЦАР СИМЕОН ПЪРВИ-111</v>
          </cell>
          <cell r="C722" t="str">
            <v>МЖС</v>
          </cell>
          <cell r="D722" t="str">
            <v>обл.БУРГАС</v>
          </cell>
          <cell r="E722" t="str">
            <v>общ.БУРГАС</v>
          </cell>
          <cell r="F722" t="str">
            <v>гр.БУРГАС</v>
          </cell>
          <cell r="G722" t="str">
            <v>"БСЖ ЮНИВЪРС" ЕООД</v>
          </cell>
          <cell r="H722" t="str">
            <v>278БСЖ021</v>
          </cell>
          <cell r="I722">
            <v>42422</v>
          </cell>
          <cell r="J722" t="str">
            <v>1977</v>
          </cell>
          <cell r="K722">
            <v>7903</v>
          </cell>
          <cell r="L722">
            <v>6074</v>
          </cell>
          <cell r="M722">
            <v>135</v>
          </cell>
          <cell r="N722">
            <v>77.5</v>
          </cell>
          <cell r="O722">
            <v>306598</v>
          </cell>
          <cell r="P722">
            <v>820576</v>
          </cell>
          <cell r="Q722">
            <v>471000</v>
          </cell>
          <cell r="R722">
            <v>0</v>
          </cell>
          <cell r="S722" t="str">
            <v>F</v>
          </cell>
          <cell r="T722" t="str">
            <v>С</v>
          </cell>
          <cell r="U722" t="str">
            <v>Изолация на външна стена , Изолация на покрив, Мерки по осветление, Подмяна на дограма</v>
          </cell>
          <cell r="V722">
            <v>349573</v>
          </cell>
          <cell r="W722">
            <v>286.31</v>
          </cell>
          <cell r="X722">
            <v>55932</v>
          </cell>
          <cell r="Y722">
            <v>590442</v>
          </cell>
          <cell r="Z722">
            <v>10.5564</v>
          </cell>
          <cell r="AA722" t="str">
            <v>„НП за ЕЕ на МЖС"</v>
          </cell>
          <cell r="AB722">
            <v>42.6</v>
          </cell>
        </row>
        <row r="723">
          <cell r="A723">
            <v>176874163</v>
          </cell>
          <cell r="B723" t="str">
            <v>СДРУЖЕНИЕ НА СОБСТВЕНИЦИТЕ "гр.БУРГАС - ул.ДЕБЕЛТ #11</v>
          </cell>
          <cell r="C723" t="str">
            <v>МЖС</v>
          </cell>
          <cell r="D723" t="str">
            <v>обл.БУРГАС</v>
          </cell>
          <cell r="E723" t="str">
            <v>общ.БУРГАС</v>
          </cell>
          <cell r="F723" t="str">
            <v>гр.БУРГАС</v>
          </cell>
          <cell r="G723" t="str">
            <v>"БСЖ ЮНИВЪРС" ЕООД</v>
          </cell>
          <cell r="H723" t="str">
            <v>278БСЖ022</v>
          </cell>
          <cell r="I723">
            <v>42430</v>
          </cell>
          <cell r="J723" t="str">
            <v>1977</v>
          </cell>
          <cell r="K723">
            <v>8422</v>
          </cell>
          <cell r="L723">
            <v>7313</v>
          </cell>
          <cell r="M723">
            <v>115</v>
          </cell>
          <cell r="N723">
            <v>72.7</v>
          </cell>
          <cell r="O723">
            <v>371666</v>
          </cell>
          <cell r="P723">
            <v>841782</v>
          </cell>
          <cell r="Q723">
            <v>531900</v>
          </cell>
          <cell r="R723">
            <v>0</v>
          </cell>
          <cell r="S723" t="str">
            <v>D</v>
          </cell>
          <cell r="T723" t="str">
            <v>С</v>
          </cell>
          <cell r="U723" t="str">
            <v>Изолация на външна стена , Изолация на покрив, Мерки по осветление, Подмяна на дограма</v>
          </cell>
          <cell r="V723">
            <v>309810</v>
          </cell>
          <cell r="W723">
            <v>166.62</v>
          </cell>
          <cell r="X723">
            <v>38059</v>
          </cell>
          <cell r="Y723">
            <v>483731</v>
          </cell>
          <cell r="Z723">
            <v>12.71</v>
          </cell>
          <cell r="AA723" t="str">
            <v>„НП за ЕЕ на МЖС"</v>
          </cell>
          <cell r="AB723">
            <v>36.799999999999997</v>
          </cell>
        </row>
        <row r="724">
          <cell r="A724">
            <v>176869853</v>
          </cell>
          <cell r="B724" t="str">
            <v>СДРУЖЕНИЕ НА СОБСТВЕНИЦИТЕ "ГРАД БУРГАС, БРАТЯ МИЛАДИНОВИ, БЛ.8</v>
          </cell>
          <cell r="C724" t="str">
            <v>МЖС БЛ8</v>
          </cell>
          <cell r="D724" t="str">
            <v>обл.БУРГАС</v>
          </cell>
          <cell r="E724" t="str">
            <v>общ.БУРГАС</v>
          </cell>
          <cell r="F724" t="str">
            <v>гр.БУРГАС</v>
          </cell>
          <cell r="G724" t="str">
            <v>"БСЖ ЮНИВЪРС" ЕООД</v>
          </cell>
          <cell r="H724" t="str">
            <v>278БСЖ023</v>
          </cell>
          <cell r="I724">
            <v>42430</v>
          </cell>
          <cell r="J724" t="str">
            <v>1988</v>
          </cell>
          <cell r="K724">
            <v>3819</v>
          </cell>
          <cell r="L724">
            <v>3411</v>
          </cell>
          <cell r="M724">
            <v>161.80000000000001</v>
          </cell>
          <cell r="N724">
            <v>77.5</v>
          </cell>
          <cell r="O724">
            <v>240021</v>
          </cell>
          <cell r="P724">
            <v>551626</v>
          </cell>
          <cell r="Q724">
            <v>264000</v>
          </cell>
          <cell r="R724">
            <v>0</v>
          </cell>
          <cell r="S724" t="str">
            <v>F</v>
          </cell>
          <cell r="T724" t="str">
            <v>С</v>
          </cell>
          <cell r="U724" t="str">
            <v>Изолация на външна стена , Изолация на покрив, Мерки по осветление, Подмяна на дограма</v>
          </cell>
          <cell r="V724">
            <v>287639</v>
          </cell>
          <cell r="W724">
            <v>160.55000000000001</v>
          </cell>
          <cell r="X724">
            <v>35104</v>
          </cell>
          <cell r="Y724">
            <v>306317</v>
          </cell>
          <cell r="Z724">
            <v>8.7258999999999993</v>
          </cell>
          <cell r="AA724" t="str">
            <v>„НП за ЕЕ на МЖС"</v>
          </cell>
          <cell r="AB724">
            <v>52.14</v>
          </cell>
        </row>
        <row r="725">
          <cell r="A725">
            <v>176870186</v>
          </cell>
          <cell r="B725" t="str">
            <v>СДРУЖЕНИЕ НА СОБСТВЕНИЦИТЕ "гр.БУРГАС, ж.к.БРАТЯ МИЛАДИНОВИ, бл.65</v>
          </cell>
          <cell r="C725" t="str">
            <v>МЖС-65</v>
          </cell>
          <cell r="D725" t="str">
            <v>обл.БУРГАС</v>
          </cell>
          <cell r="E725" t="str">
            <v>общ.БУРГАС</v>
          </cell>
          <cell r="F725" t="str">
            <v>гр.БУРГАС</v>
          </cell>
          <cell r="G725" t="str">
            <v>"БСЖ ЮНИВЪРС" ЕООД</v>
          </cell>
          <cell r="H725" t="str">
            <v>278БСЖ024</v>
          </cell>
          <cell r="I725">
            <v>42430</v>
          </cell>
          <cell r="J725" t="str">
            <v>1979</v>
          </cell>
          <cell r="K725">
            <v>3612</v>
          </cell>
          <cell r="L725">
            <v>3260</v>
          </cell>
          <cell r="M725">
            <v>139</v>
          </cell>
          <cell r="N725">
            <v>80.7</v>
          </cell>
          <cell r="O725">
            <v>243863</v>
          </cell>
          <cell r="P725">
            <v>453405</v>
          </cell>
          <cell r="Q725">
            <v>263290</v>
          </cell>
          <cell r="R725">
            <v>0</v>
          </cell>
          <cell r="S725" t="str">
            <v>E</v>
          </cell>
          <cell r="T725" t="str">
            <v>С</v>
          </cell>
          <cell r="U725" t="str">
            <v>Изолация на външна стена , Изолация на покрив, Мерки по осветление, Подмяна на дограма</v>
          </cell>
          <cell r="V725">
            <v>190109</v>
          </cell>
          <cell r="W725">
            <v>81.260000000000005</v>
          </cell>
          <cell r="X725">
            <v>20068</v>
          </cell>
          <cell r="Y725">
            <v>233718</v>
          </cell>
          <cell r="Z725">
            <v>11.6463</v>
          </cell>
          <cell r="AA725" t="str">
            <v>„НП за ЕЕ на МЖС"</v>
          </cell>
          <cell r="AB725">
            <v>41.92</v>
          </cell>
        </row>
        <row r="726">
          <cell r="A726">
            <v>176927922</v>
          </cell>
          <cell r="B726" t="str">
            <v>СДРУЖЕНИЕ НА СОБСТВЕНИЦИТЕ "БУРГАС, ж.к.БРАТЯ МИЛАДИНОВИ, бл.59А, вх.1 и вх.2"</v>
          </cell>
          <cell r="C726" t="str">
            <v>МЖС</v>
          </cell>
          <cell r="D726" t="str">
            <v>обл.БУРГАС</v>
          </cell>
          <cell r="E726" t="str">
            <v>общ.БУРГАС</v>
          </cell>
          <cell r="F726" t="str">
            <v>гр.БУРГАС</v>
          </cell>
          <cell r="G726" t="str">
            <v>"БСЖ ЮНИВЪРС" ЕООД</v>
          </cell>
          <cell r="H726" t="str">
            <v>278БСЖ025</v>
          </cell>
          <cell r="I726">
            <v>42464</v>
          </cell>
          <cell r="J726" t="str">
            <v>1974</v>
          </cell>
          <cell r="K726">
            <v>2573.96</v>
          </cell>
          <cell r="L726">
            <v>2399</v>
          </cell>
          <cell r="M726">
            <v>160</v>
          </cell>
          <cell r="N726">
            <v>90</v>
          </cell>
          <cell r="O726">
            <v>182046</v>
          </cell>
          <cell r="P726">
            <v>383937</v>
          </cell>
          <cell r="Q726">
            <v>216130</v>
          </cell>
          <cell r="R726">
            <v>0</v>
          </cell>
          <cell r="S726" t="str">
            <v>F</v>
          </cell>
          <cell r="T726" t="str">
            <v>С</v>
          </cell>
          <cell r="U726" t="str">
            <v>Изолация на външна стена , Изолация на покрив, Мерки по осветление, Подмяна на дограма</v>
          </cell>
          <cell r="V726">
            <v>165802</v>
          </cell>
          <cell r="W726">
            <v>58.85</v>
          </cell>
          <cell r="X726">
            <v>15991</v>
          </cell>
          <cell r="Y726">
            <v>242627.5</v>
          </cell>
          <cell r="Z726">
            <v>15.172700000000001</v>
          </cell>
          <cell r="AA726" t="str">
            <v>„НП за ЕЕ на МЖС"</v>
          </cell>
          <cell r="AB726">
            <v>43.18</v>
          </cell>
        </row>
        <row r="727">
          <cell r="A727" t="str">
            <v>176892407 ,176948941</v>
          </cell>
          <cell r="B727" t="str">
            <v>СДРУЖЕНИЕ НА СОБСТВЕНИЦИТЕ "гр.БУРГАС, ж.к.БРАТЯ МИЛАДИНОВИ, бл.59, вх.1,2,3,4</v>
          </cell>
          <cell r="C727" t="str">
            <v>МЖС БЛ59</v>
          </cell>
          <cell r="D727" t="str">
            <v>обл.БУРГАС</v>
          </cell>
          <cell r="E727" t="str">
            <v>общ.БУРГАС</v>
          </cell>
          <cell r="F727" t="str">
            <v>гр.БУРГАС</v>
          </cell>
          <cell r="G727" t="str">
            <v>"БСЖ ЮНИВЪРС" ЕООД</v>
          </cell>
          <cell r="H727" t="str">
            <v>278БСЖ026</v>
          </cell>
          <cell r="I727">
            <v>42464</v>
          </cell>
          <cell r="J727" t="str">
            <v>1976</v>
          </cell>
          <cell r="K727">
            <v>7036</v>
          </cell>
          <cell r="L727">
            <v>6221</v>
          </cell>
          <cell r="M727">
            <v>103.4</v>
          </cell>
          <cell r="N727">
            <v>75.7</v>
          </cell>
          <cell r="O727">
            <v>351256</v>
          </cell>
          <cell r="P727">
            <v>643556</v>
          </cell>
          <cell r="Q727">
            <v>470540</v>
          </cell>
          <cell r="R727">
            <v>0</v>
          </cell>
          <cell r="S727" t="str">
            <v>E</v>
          </cell>
          <cell r="T727" t="str">
            <v>С</v>
          </cell>
          <cell r="U727" t="str">
            <v>Изолация на външна стена , Изолация на покрив, Мерки по осветление, Подмяна на дограма</v>
          </cell>
          <cell r="V727">
            <v>173010</v>
          </cell>
          <cell r="W727">
            <v>140.69</v>
          </cell>
          <cell r="X727">
            <v>26029</v>
          </cell>
          <cell r="Y727">
            <v>447646</v>
          </cell>
          <cell r="Z727">
            <v>17.197900000000001</v>
          </cell>
          <cell r="AA727" t="str">
            <v>„НП за ЕЕ на МЖС"</v>
          </cell>
          <cell r="AB727">
            <v>26.88</v>
          </cell>
        </row>
        <row r="728">
          <cell r="A728">
            <v>176857502</v>
          </cell>
          <cell r="B728" t="str">
            <v>СДРУЖЕНИЕ НА СОБСТВЕНИЦИТЕ "БУРГАС-ВЪЗРАЖДАНЕ-38"</v>
          </cell>
          <cell r="C728" t="str">
            <v>МЖС</v>
          </cell>
          <cell r="D728" t="str">
            <v>обл.БУРГАС</v>
          </cell>
          <cell r="E728" t="str">
            <v>общ.БУРГАС</v>
          </cell>
          <cell r="F728" t="str">
            <v>гр.БУРГАС</v>
          </cell>
          <cell r="G728" t="str">
            <v>"БСЖ ЮНИВЪРС" ЕООД</v>
          </cell>
          <cell r="H728" t="str">
            <v>278БСЖ027</v>
          </cell>
          <cell r="I728">
            <v>42474</v>
          </cell>
          <cell r="J728" t="str">
            <v>1989</v>
          </cell>
          <cell r="K728">
            <v>5532</v>
          </cell>
          <cell r="L728">
            <v>4799</v>
          </cell>
          <cell r="M728">
            <v>122.2</v>
          </cell>
          <cell r="N728">
            <v>78.400000000000006</v>
          </cell>
          <cell r="O728">
            <v>307346</v>
          </cell>
          <cell r="P728">
            <v>585970</v>
          </cell>
          <cell r="Q728">
            <v>376380</v>
          </cell>
          <cell r="R728">
            <v>0</v>
          </cell>
          <cell r="S728" t="str">
            <v>E</v>
          </cell>
          <cell r="T728" t="str">
            <v>С</v>
          </cell>
          <cell r="U728" t="str">
            <v>Изолация на външна стена , Изолация на покрив, Мерки по осветление, Подмяна на дограма</v>
          </cell>
          <cell r="V728">
            <v>209587</v>
          </cell>
          <cell r="W728">
            <v>137.96</v>
          </cell>
          <cell r="X728">
            <v>27570</v>
          </cell>
          <cell r="Y728">
            <v>386159</v>
          </cell>
          <cell r="Z728">
            <v>14.006399999999999</v>
          </cell>
          <cell r="AA728" t="str">
            <v>„НП за ЕЕ на МЖС"</v>
          </cell>
          <cell r="AB728">
            <v>35.76</v>
          </cell>
        </row>
        <row r="729">
          <cell r="A729">
            <v>176871208</v>
          </cell>
          <cell r="B729" t="str">
            <v>СДРУЖЕНИЕ НА СОБСТВЕНИЦИТЕ "БРАТЯ МИЛАДИНОВИ, бл.7 - град БУРГАС</v>
          </cell>
          <cell r="C729" t="str">
            <v>МЖС</v>
          </cell>
          <cell r="D729" t="str">
            <v>обл.БУРГАС</v>
          </cell>
          <cell r="E729" t="str">
            <v>общ.БУРГАС</v>
          </cell>
          <cell r="F729" t="str">
            <v>гр.БУРГАС</v>
          </cell>
          <cell r="G729" t="str">
            <v>"БСЖ ЮНИВЪРС" ЕООД</v>
          </cell>
          <cell r="H729" t="str">
            <v>278БСЖ028</v>
          </cell>
          <cell r="I729">
            <v>42474</v>
          </cell>
          <cell r="J729" t="str">
            <v>1987</v>
          </cell>
          <cell r="K729">
            <v>8808</v>
          </cell>
          <cell r="L729">
            <v>7794</v>
          </cell>
          <cell r="M729">
            <v>122</v>
          </cell>
          <cell r="N729">
            <v>76.400000000000006</v>
          </cell>
          <cell r="O729">
            <v>491738</v>
          </cell>
          <cell r="P729">
            <v>950815</v>
          </cell>
          <cell r="Q729">
            <v>594580</v>
          </cell>
          <cell r="R729">
            <v>0</v>
          </cell>
          <cell r="S729" t="str">
            <v>E</v>
          </cell>
          <cell r="T729" t="str">
            <v>С</v>
          </cell>
          <cell r="U729" t="str">
            <v>Изолация на външна стена , Изолация на покрив, Мерки по осветление, Подмяна на дограма</v>
          </cell>
          <cell r="V729">
            <v>355830</v>
          </cell>
          <cell r="W729">
            <v>266.48</v>
          </cell>
          <cell r="X729">
            <v>51124</v>
          </cell>
          <cell r="Y729">
            <v>605332</v>
          </cell>
          <cell r="Z729">
            <v>11.840400000000001</v>
          </cell>
          <cell r="AA729" t="str">
            <v>„НП за ЕЕ на МЖС"</v>
          </cell>
          <cell r="AB729">
            <v>37.42</v>
          </cell>
        </row>
        <row r="730">
          <cell r="A730">
            <v>176948959</v>
          </cell>
          <cell r="B730" t="str">
            <v>СДРУЖЕНИЕ НА СОБСТВЕНИЦИТЕ "гр.БУРГАС, ж.к.БРАТЯ МИЛАДИНОВИ, бл.67, вх.1,2 и 3"</v>
          </cell>
          <cell r="C730" t="str">
            <v>МЖС-БУРГАС, "БРАТЯ МИЛАДИНОВИ", БЛ. 67</v>
          </cell>
          <cell r="D730" t="str">
            <v>обл.БУРГАС</v>
          </cell>
          <cell r="E730" t="str">
            <v>общ.БУРГАС</v>
          </cell>
          <cell r="F730" t="str">
            <v>гр.БУРГАС</v>
          </cell>
          <cell r="G730" t="str">
            <v>"БСЖ ЮНИВЪРС" ЕООД</v>
          </cell>
          <cell r="H730" t="str">
            <v>278БСЖ033</v>
          </cell>
          <cell r="I730">
            <v>42541</v>
          </cell>
          <cell r="J730" t="str">
            <v>1980</v>
          </cell>
          <cell r="K730">
            <v>4763</v>
          </cell>
          <cell r="L730">
            <v>4140</v>
          </cell>
          <cell r="M730">
            <v>115.1</v>
          </cell>
          <cell r="N730">
            <v>77.540000000000006</v>
          </cell>
          <cell r="O730">
            <v>303273</v>
          </cell>
          <cell r="P730">
            <v>476495</v>
          </cell>
          <cell r="Q730">
            <v>320999</v>
          </cell>
          <cell r="R730">
            <v>0</v>
          </cell>
          <cell r="S730" t="str">
            <v>E</v>
          </cell>
          <cell r="T730" t="str">
            <v>С</v>
          </cell>
          <cell r="U730" t="str">
            <v>Изолация на външна стена , Изолация на под, Изолация на покрив, Мерки по осветление, Подмяна на дограма</v>
          </cell>
          <cell r="V730">
            <v>155496</v>
          </cell>
          <cell r="W730">
            <v>127.36</v>
          </cell>
          <cell r="X730">
            <v>24102</v>
          </cell>
          <cell r="Y730">
            <v>383561</v>
          </cell>
          <cell r="Z730">
            <v>15.914</v>
          </cell>
          <cell r="AA730" t="str">
            <v>„НП за ЕЕ на МЖС"</v>
          </cell>
          <cell r="AB730">
            <v>32.630000000000003</v>
          </cell>
        </row>
        <row r="731">
          <cell r="A731">
            <v>176852423</v>
          </cell>
          <cell r="B731" t="str">
            <v>СДРУЖЕНИЕ НА СОБСТВЕНИЦИТЕ "БУРГАС-ЦАРИГРАДСКА 15,ШЕЙНОВО 32,КЛИМЕНТ ОХРИДСКИ 20"</v>
          </cell>
          <cell r="C731" t="str">
            <v>МЖС-БУРГАС, "ВЪЗРАЖДАНЕ"</v>
          </cell>
          <cell r="D731" t="str">
            <v>обл.БУРГАС</v>
          </cell>
          <cell r="E731" t="str">
            <v>общ.БУРГАС</v>
          </cell>
          <cell r="F731" t="str">
            <v>гр.БУРГАС</v>
          </cell>
          <cell r="G731" t="str">
            <v>"БСЖ ЮНИВЪРС" ЕООД</v>
          </cell>
          <cell r="H731" t="str">
            <v>278БСЖ034</v>
          </cell>
          <cell r="I731">
            <v>42541</v>
          </cell>
          <cell r="J731" t="str">
            <v>1986</v>
          </cell>
          <cell r="K731">
            <v>13595</v>
          </cell>
          <cell r="L731">
            <v>12120</v>
          </cell>
          <cell r="M731">
            <v>111.81</v>
          </cell>
          <cell r="N731">
            <v>67.53</v>
          </cell>
          <cell r="O731">
            <v>575673</v>
          </cell>
          <cell r="P731">
            <v>1355152</v>
          </cell>
          <cell r="Q731">
            <v>818299</v>
          </cell>
          <cell r="R731">
            <v>0</v>
          </cell>
          <cell r="S731" t="str">
            <v>E</v>
          </cell>
          <cell r="T731" t="str">
            <v>С</v>
          </cell>
          <cell r="U731" t="str">
            <v>Изолация на външна стена , Изолация на под, Изолация на покрив, Мерки по осветление, Подмяна на дограма</v>
          </cell>
          <cell r="V731">
            <v>536851</v>
          </cell>
          <cell r="W731">
            <v>439.67</v>
          </cell>
          <cell r="X731">
            <v>86433</v>
          </cell>
          <cell r="Y731">
            <v>1100710</v>
          </cell>
          <cell r="Z731">
            <v>12.7348</v>
          </cell>
          <cell r="AA731" t="str">
            <v>„НП за ЕЕ на МЖС"</v>
          </cell>
          <cell r="AB731">
            <v>39.61</v>
          </cell>
        </row>
        <row r="732">
          <cell r="A732">
            <v>176955284</v>
          </cell>
          <cell r="B732" t="str">
            <v>СДРУЖЕНИЕ НА СОБСТВЕНИЦИТЕ "гр.БУРГАС, ж.к.БРАТЯ МИЛАДИНОВИ бл.32"</v>
          </cell>
          <cell r="C732" t="str">
            <v>МЖС-БУРГАС, БЛ. 32-ТЪРГОВСКА ЧАСТ</v>
          </cell>
          <cell r="D732" t="str">
            <v>обл.БУРГАС</v>
          </cell>
          <cell r="E732" t="str">
            <v>общ.БУРГАС</v>
          </cell>
          <cell r="F732" t="str">
            <v>гр.БУРГАС</v>
          </cell>
          <cell r="G732" t="str">
            <v>"БСЖ ЮНИВЪРС" ЕООД</v>
          </cell>
          <cell r="H732" t="str">
            <v>278БСЖ035</v>
          </cell>
          <cell r="I732">
            <v>42541</v>
          </cell>
          <cell r="J732" t="str">
            <v>1987</v>
          </cell>
          <cell r="K732">
            <v>528.28</v>
          </cell>
          <cell r="L732">
            <v>528.28</v>
          </cell>
          <cell r="M732">
            <v>147.58000000000001</v>
          </cell>
          <cell r="N732">
            <v>132.41999999999999</v>
          </cell>
          <cell r="O732">
            <v>76086</v>
          </cell>
          <cell r="P732">
            <v>77922</v>
          </cell>
          <cell r="Q732">
            <v>70021</v>
          </cell>
          <cell r="R732">
            <v>0</v>
          </cell>
          <cell r="S732" t="str">
            <v>B</v>
          </cell>
          <cell r="T732" t="str">
            <v>B</v>
          </cell>
          <cell r="U732" t="str">
            <v>Изолация на външна стена , Подмяна на дограма</v>
          </cell>
          <cell r="V732">
            <v>7901</v>
          </cell>
          <cell r="W732">
            <v>6.47</v>
          </cell>
          <cell r="X732">
            <v>1628</v>
          </cell>
          <cell r="Y732">
            <v>16001</v>
          </cell>
          <cell r="Z732">
            <v>9.8285999999999998</v>
          </cell>
          <cell r="AA732" t="str">
            <v>„НП за ЕЕ на МЖС"</v>
          </cell>
          <cell r="AB732">
            <v>10.130000000000001</v>
          </cell>
        </row>
        <row r="733">
          <cell r="A733">
            <v>176955284</v>
          </cell>
          <cell r="B733" t="str">
            <v>СДРУЖЕНИЕ НА СОБСТВЕНИЦИТЕ "гр.БУРГАС, ж.к.БРАТЯ МИЛАДИНОВИ бл.32"</v>
          </cell>
          <cell r="C733" t="str">
            <v>МЖС-БУРГАС, БЛ. 32-ЖИЛ. ЧАСТ</v>
          </cell>
          <cell r="D733" t="str">
            <v>обл.БУРГАС</v>
          </cell>
          <cell r="E733" t="str">
            <v>общ.БУРГАС</v>
          </cell>
          <cell r="F733" t="str">
            <v>гр.БУРГАС</v>
          </cell>
          <cell r="G733" t="str">
            <v>"БСЖ ЮНИВЪРС" ЕООД</v>
          </cell>
          <cell r="H733" t="str">
            <v>278БСЖ036</v>
          </cell>
          <cell r="I733">
            <v>42541</v>
          </cell>
          <cell r="J733" t="str">
            <v>1987</v>
          </cell>
          <cell r="K733">
            <v>2912</v>
          </cell>
          <cell r="L733">
            <v>2579</v>
          </cell>
          <cell r="M733">
            <v>153.69</v>
          </cell>
          <cell r="N733">
            <v>111.67</v>
          </cell>
          <cell r="O733">
            <v>247471</v>
          </cell>
          <cell r="P733">
            <v>396141</v>
          </cell>
          <cell r="Q733">
            <v>288004</v>
          </cell>
          <cell r="R733">
            <v>122242</v>
          </cell>
          <cell r="S733" t="str">
            <v>E</v>
          </cell>
          <cell r="T733" t="str">
            <v>С</v>
          </cell>
          <cell r="U733" t="str">
            <v>Изолация на външна стена , Изолация на под, Изолация на покрив, Мерки по осветление, Подмяна на дограма</v>
          </cell>
          <cell r="V733">
            <v>108139</v>
          </cell>
          <cell r="W733">
            <v>56.05</v>
          </cell>
          <cell r="X733">
            <v>11781</v>
          </cell>
          <cell r="Y733">
            <v>190629</v>
          </cell>
          <cell r="Z733">
            <v>16.181000000000001</v>
          </cell>
          <cell r="AA733" t="str">
            <v>„НП за ЕЕ на МЖС"</v>
          </cell>
          <cell r="AB733">
            <v>27.29</v>
          </cell>
        </row>
        <row r="734">
          <cell r="A734">
            <v>176829150</v>
          </cell>
          <cell r="B734" t="str">
            <v>СДРУЖЕНИЕ НА СОБСТВЕНИЦИТЕ "БЛОК 15-ЕДЕЛВАЙС гр. Елхово, жк."Изгрев" бл.15</v>
          </cell>
          <cell r="C734" t="str">
            <v>МЖС</v>
          </cell>
          <cell r="D734" t="str">
            <v>обл.ЯМБОЛ</v>
          </cell>
          <cell r="E734" t="str">
            <v>общ.ЕЛХОВО</v>
          </cell>
          <cell r="F734" t="str">
            <v>гр.ЕЛХОВО</v>
          </cell>
          <cell r="G734" t="str">
            <v>"СТРОЙ-КОНТРОЛ" ЕООД</v>
          </cell>
          <cell r="H734" t="str">
            <v>280ГГВ002</v>
          </cell>
          <cell r="I734">
            <v>42319</v>
          </cell>
          <cell r="J734" t="str">
            <v>1990</v>
          </cell>
          <cell r="K734">
            <v>3581</v>
          </cell>
          <cell r="L734">
            <v>2575</v>
          </cell>
          <cell r="M734">
            <v>218.7</v>
          </cell>
          <cell r="N734">
            <v>92.04</v>
          </cell>
          <cell r="O734">
            <v>263200</v>
          </cell>
          <cell r="P734">
            <v>563206</v>
          </cell>
          <cell r="Q734">
            <v>238000</v>
          </cell>
          <cell r="R734">
            <v>0</v>
          </cell>
          <cell r="S734" t="str">
            <v>G</v>
          </cell>
          <cell r="T734" t="str">
            <v>С</v>
          </cell>
          <cell r="U734" t="str">
            <v>ВЕИ, Изолация на външна стена , Изолация на под, Изолация на покрив, Мерки по осветление, Подмяна на дограма</v>
          </cell>
          <cell r="V734">
            <v>325212</v>
          </cell>
          <cell r="W734">
            <v>314.36</v>
          </cell>
          <cell r="X734">
            <v>46991.6</v>
          </cell>
          <cell r="Y734">
            <v>320894</v>
          </cell>
          <cell r="Z734">
            <v>6.8287000000000004</v>
          </cell>
          <cell r="AA734" t="str">
            <v>„НП за ЕЕ на МЖС"</v>
          </cell>
          <cell r="AB734">
            <v>57.74</v>
          </cell>
        </row>
        <row r="735">
          <cell r="A735">
            <v>176829200</v>
          </cell>
          <cell r="B735" t="str">
            <v>СДРУЖЕНИЕ НА СОБСТВЕНИЦИТЕ ", гр. Елхово, ул."Александър Стамболийски" # 135,бл.</v>
          </cell>
          <cell r="C735" t="str">
            <v>МЖС</v>
          </cell>
          <cell r="D735" t="str">
            <v>обл.ЯМБОЛ</v>
          </cell>
          <cell r="E735" t="str">
            <v>общ.ЕЛХОВО</v>
          </cell>
          <cell r="F735" t="str">
            <v>гр.ЕЛХОВО</v>
          </cell>
          <cell r="G735" t="str">
            <v>"СТРОЙ-КОНТРОЛ" ЕООД</v>
          </cell>
          <cell r="H735" t="str">
            <v>280ГГВ003</v>
          </cell>
          <cell r="I735">
            <v>42323</v>
          </cell>
          <cell r="J735" t="str">
            <v>1982</v>
          </cell>
          <cell r="K735">
            <v>3808</v>
          </cell>
          <cell r="L735">
            <v>2933</v>
          </cell>
          <cell r="M735">
            <v>177</v>
          </cell>
          <cell r="N735">
            <v>82.4</v>
          </cell>
          <cell r="O735">
            <v>278508</v>
          </cell>
          <cell r="P735">
            <v>519489</v>
          </cell>
          <cell r="Q735">
            <v>242000</v>
          </cell>
          <cell r="R735">
            <v>0</v>
          </cell>
          <cell r="S735" t="str">
            <v>E</v>
          </cell>
          <cell r="T735" t="str">
            <v>С</v>
          </cell>
          <cell r="U735" t="str">
            <v>Изолация на външна стена , Изолация на под, Изолация на покрив, Мерки по осветление, Подмяна на дограма</v>
          </cell>
          <cell r="V735">
            <v>277849</v>
          </cell>
          <cell r="W735">
            <v>172.7</v>
          </cell>
          <cell r="X735">
            <v>36108</v>
          </cell>
          <cell r="Y735">
            <v>280371</v>
          </cell>
          <cell r="Z735">
            <v>7.7647000000000004</v>
          </cell>
          <cell r="AA735" t="str">
            <v>„НП за ЕЕ на МЖС"</v>
          </cell>
          <cell r="AB735">
            <v>53.48</v>
          </cell>
        </row>
        <row r="736">
          <cell r="A736">
            <v>176831393</v>
          </cell>
          <cell r="B736" t="str">
            <v>СДРУЖЕНИЕ НА СОБСТВЕНИЦИТЕ "Сдружение гр.Елхово, ул."Ал.Стамболийски" 159"</v>
          </cell>
          <cell r="C736" t="str">
            <v>МЖС-ЕЛХОВО, "АЛ. СТАМБОЛИЙСКИ" 159</v>
          </cell>
          <cell r="D736" t="str">
            <v>обл.ЯМБОЛ</v>
          </cell>
          <cell r="E736" t="str">
            <v>общ.ЕЛХОВО</v>
          </cell>
          <cell r="F736" t="str">
            <v>гр.ЕЛХОВО</v>
          </cell>
          <cell r="G736" t="str">
            <v>"СТРОЙ-КОНТРОЛ" ЕООД</v>
          </cell>
          <cell r="H736" t="str">
            <v>280ГГВ004</v>
          </cell>
          <cell r="I736">
            <v>42326</v>
          </cell>
          <cell r="J736" t="str">
            <v>1981</v>
          </cell>
          <cell r="K736">
            <v>5164</v>
          </cell>
          <cell r="L736">
            <v>3903</v>
          </cell>
          <cell r="M736">
            <v>169.8</v>
          </cell>
          <cell r="N736">
            <v>78.400000000000006</v>
          </cell>
          <cell r="O736">
            <v>411681</v>
          </cell>
          <cell r="P736">
            <v>662890</v>
          </cell>
          <cell r="Q736">
            <v>305938</v>
          </cell>
          <cell r="R736">
            <v>0</v>
          </cell>
          <cell r="S736" t="str">
            <v>E</v>
          </cell>
          <cell r="T736" t="str">
            <v>С</v>
          </cell>
          <cell r="U736" t="str">
            <v>Изолация на външна стена , Изолация на под, Изолация на покрив, Мерки по осветление, Подмяна на дограма</v>
          </cell>
          <cell r="V736">
            <v>356953</v>
          </cell>
          <cell r="W736">
            <v>120.95</v>
          </cell>
          <cell r="X736">
            <v>43177.599999999999</v>
          </cell>
          <cell r="Y736">
            <v>327819</v>
          </cell>
          <cell r="Z736">
            <v>7.5922999999999998</v>
          </cell>
          <cell r="AA736" t="str">
            <v>„НП за ЕЕ на МЖС"</v>
          </cell>
          <cell r="AB736">
            <v>53.84</v>
          </cell>
        </row>
        <row r="737">
          <cell r="A737">
            <v>176823126</v>
          </cell>
          <cell r="B737" t="str">
            <v>СДРУЖЕНИЕ НА СОБСТВЕНИЦИТЕ "Елхово Царибродска 2"</v>
          </cell>
          <cell r="C737" t="str">
            <v>МЖС  ЕЛХОВО</v>
          </cell>
          <cell r="D737" t="str">
            <v>обл.ЯМБОЛ</v>
          </cell>
          <cell r="E737" t="str">
            <v>общ.ЕЛХОВО</v>
          </cell>
          <cell r="F737" t="str">
            <v>гр.ЕЛХОВО</v>
          </cell>
          <cell r="G737" t="str">
            <v>"СТРОЙ-КОНТРОЛ" ЕООД</v>
          </cell>
          <cell r="H737" t="str">
            <v>280ГГВ005</v>
          </cell>
          <cell r="I737">
            <v>42328</v>
          </cell>
          <cell r="J737" t="str">
            <v>1984</v>
          </cell>
          <cell r="K737">
            <v>4238</v>
          </cell>
          <cell r="L737">
            <v>3126</v>
          </cell>
          <cell r="M737">
            <v>182.7</v>
          </cell>
          <cell r="N737">
            <v>81.5</v>
          </cell>
          <cell r="O737">
            <v>510397</v>
          </cell>
          <cell r="P737">
            <v>571069</v>
          </cell>
          <cell r="Q737">
            <v>255000</v>
          </cell>
          <cell r="R737">
            <v>0</v>
          </cell>
          <cell r="S737" t="str">
            <v>E</v>
          </cell>
          <cell r="T737" t="str">
            <v>С</v>
          </cell>
          <cell r="U737" t="str">
            <v>Изолация на външна стена , Изолация на под, Изолация на покрив, Мерки по осветление, Подмяна на дограма</v>
          </cell>
          <cell r="V737">
            <v>316402</v>
          </cell>
          <cell r="W737">
            <v>122.6</v>
          </cell>
          <cell r="X737">
            <v>38845.599999999999</v>
          </cell>
          <cell r="Y737">
            <v>282907</v>
          </cell>
          <cell r="Z737">
            <v>7.2827999999999999</v>
          </cell>
          <cell r="AA737" t="str">
            <v>„НП за ЕЕ на МЖС"</v>
          </cell>
          <cell r="AB737">
            <v>55.4</v>
          </cell>
        </row>
        <row r="738">
          <cell r="A738">
            <v>176850664</v>
          </cell>
          <cell r="B738" t="str">
            <v xml:space="preserve">СДРУЖЕНИЕ НА СОБСТВЕНИЦИТЕ "МИРАЖ" гр.Елхово, ул. "Александър Стамболийски" #95 </v>
          </cell>
          <cell r="C738" t="str">
            <v>МЖС</v>
          </cell>
          <cell r="D738" t="str">
            <v>обл.ЯМБОЛ</v>
          </cell>
          <cell r="E738" t="str">
            <v>общ.ЕЛХОВО</v>
          </cell>
          <cell r="F738" t="str">
            <v>гр.ЕЛХОВО</v>
          </cell>
          <cell r="G738" t="str">
            <v>"СТРОЙ-КОНТРОЛ" ЕООД</v>
          </cell>
          <cell r="H738" t="str">
            <v>280ГГВ019</v>
          </cell>
          <cell r="I738">
            <v>42515</v>
          </cell>
          <cell r="J738" t="str">
            <v>1982</v>
          </cell>
          <cell r="K738">
            <v>5287.5</v>
          </cell>
          <cell r="L738">
            <v>4861</v>
          </cell>
          <cell r="M738">
            <v>144</v>
          </cell>
          <cell r="N738">
            <v>76.2</v>
          </cell>
          <cell r="O738">
            <v>385129</v>
          </cell>
          <cell r="P738">
            <v>699418</v>
          </cell>
          <cell r="Q738">
            <v>370480</v>
          </cell>
          <cell r="R738">
            <v>0</v>
          </cell>
          <cell r="S738" t="str">
            <v>E</v>
          </cell>
          <cell r="T738" t="str">
            <v>С</v>
          </cell>
          <cell r="U738" t="str">
            <v>Изолация на външна стена , Изолация на под, Изолация на покрив, Мерки по осветление, Подмяна на дограма</v>
          </cell>
          <cell r="V738">
            <v>328932</v>
          </cell>
          <cell r="W738">
            <v>78.349999999999994</v>
          </cell>
          <cell r="X738">
            <v>43629</v>
          </cell>
          <cell r="Y738">
            <v>407798</v>
          </cell>
          <cell r="Z738">
            <v>9.3468999999999998</v>
          </cell>
          <cell r="AA738" t="str">
            <v>„НП за ЕЕ на МЖС"</v>
          </cell>
          <cell r="AB738">
            <v>47.02</v>
          </cell>
        </row>
        <row r="739">
          <cell r="A739">
            <v>176880323</v>
          </cell>
          <cell r="B739" t="str">
            <v>Сдружение на собствениците"гр.Елхово - ул.Ал.Стамболийски 126"</v>
          </cell>
          <cell r="C739" t="str">
            <v>МЖС</v>
          </cell>
          <cell r="D739" t="str">
            <v>обл.ЯМБОЛ</v>
          </cell>
          <cell r="E739" t="str">
            <v>общ.ЕЛХОВО</v>
          </cell>
          <cell r="F739" t="str">
            <v>гр.ЕЛХОВО</v>
          </cell>
          <cell r="G739" t="str">
            <v>"СТРОЙ-КОНТРОЛ" ЕООД</v>
          </cell>
          <cell r="H739" t="str">
            <v>280ГГВ020</v>
          </cell>
          <cell r="I739">
            <v>42515</v>
          </cell>
          <cell r="J739" t="str">
            <v>1980</v>
          </cell>
          <cell r="K739">
            <v>4414</v>
          </cell>
          <cell r="L739">
            <v>3933</v>
          </cell>
          <cell r="M739">
            <v>157</v>
          </cell>
          <cell r="N739">
            <v>76.3</v>
          </cell>
          <cell r="O739">
            <v>414774</v>
          </cell>
          <cell r="P739">
            <v>617498</v>
          </cell>
          <cell r="Q739">
            <v>300000</v>
          </cell>
          <cell r="R739">
            <v>0</v>
          </cell>
          <cell r="S739" t="str">
            <v>E</v>
          </cell>
          <cell r="T739" t="str">
            <v>С</v>
          </cell>
          <cell r="U739" t="str">
            <v>Изолация на външна стена , Изолация на под, Изолация на покрив, Мерки по осветление, Подмяна на дограма</v>
          </cell>
          <cell r="V739">
            <v>317468</v>
          </cell>
          <cell r="W739">
            <v>39</v>
          </cell>
          <cell r="X739">
            <v>37852</v>
          </cell>
          <cell r="Y739">
            <v>326909</v>
          </cell>
          <cell r="Z739">
            <v>8.6364999999999998</v>
          </cell>
          <cell r="AA739" t="str">
            <v>„НП за ЕЕ на МЖС"</v>
          </cell>
          <cell r="AB739">
            <v>51.41</v>
          </cell>
        </row>
        <row r="740">
          <cell r="A740">
            <v>176967757</v>
          </cell>
          <cell r="B740" t="str">
            <v>СДРУЖЕНИЕ НА СОБСТВЕНИЦИТЕ "НАДЕЖДА, гр.КАРНОБАТ, ул."П.ЕВТИМИЙ" #27, бл.14</v>
          </cell>
          <cell r="C740" t="str">
            <v>МЖС</v>
          </cell>
          <cell r="D740" t="str">
            <v>обл.БУРГАС</v>
          </cell>
          <cell r="E740" t="str">
            <v>общ.КАРНОБАТ</v>
          </cell>
          <cell r="F740" t="str">
            <v>гр.КАРНОБАТ</v>
          </cell>
          <cell r="G740" t="str">
            <v>"СТРОЙ-КОНТРОЛ" ЕООД</v>
          </cell>
          <cell r="H740" t="str">
            <v>280ГГВ021</v>
          </cell>
          <cell r="I740">
            <v>42517</v>
          </cell>
          <cell r="J740" t="str">
            <v>1970</v>
          </cell>
          <cell r="K740">
            <v>2641</v>
          </cell>
          <cell r="L740">
            <v>2299</v>
          </cell>
          <cell r="M740">
            <v>122.8</v>
          </cell>
          <cell r="N740">
            <v>49.6</v>
          </cell>
          <cell r="O740">
            <v>136789</v>
          </cell>
          <cell r="P740">
            <v>282394</v>
          </cell>
          <cell r="Q740">
            <v>113900</v>
          </cell>
          <cell r="R740">
            <v>0</v>
          </cell>
          <cell r="S740" t="str">
            <v>D</v>
          </cell>
          <cell r="T740" t="str">
            <v>B</v>
          </cell>
          <cell r="U740" t="str">
            <v>Изолация на външна стена , Изолация на под, Изолация на покрив, Мерки по осветление, Подмяна на дограма</v>
          </cell>
          <cell r="V740">
            <v>168440</v>
          </cell>
          <cell r="W740">
            <v>46.67</v>
          </cell>
          <cell r="X740">
            <v>23097</v>
          </cell>
          <cell r="Y740">
            <v>184262</v>
          </cell>
          <cell r="Z740">
            <v>7.9776999999999996</v>
          </cell>
          <cell r="AA740" t="str">
            <v>„НП за ЕЕ на МЖС"</v>
          </cell>
          <cell r="AB740">
            <v>59.64</v>
          </cell>
        </row>
        <row r="741">
          <cell r="A741">
            <v>176961376</v>
          </cell>
          <cell r="B741" t="str">
            <v>СДРУЖЕНИЕ НА СОБСТВЕНИЦИТЕ "гр.КАРНОБАТ, община КАРНОБАТ, ж.к. "ЖЕЛЕЗНИЧАР", бл.8</v>
          </cell>
          <cell r="C741" t="str">
            <v>МЖС</v>
          </cell>
          <cell r="D741" t="str">
            <v>обл.БУРГАС</v>
          </cell>
          <cell r="E741" t="str">
            <v>общ.КАРНОБАТ</v>
          </cell>
          <cell r="F741" t="str">
            <v>гр.КАРНОБАТ</v>
          </cell>
          <cell r="G741" t="str">
            <v>"СТРОЙ-КОНТРОЛ" ЕООД</v>
          </cell>
          <cell r="H741" t="str">
            <v>280ГГВ022</v>
          </cell>
          <cell r="I741">
            <v>42517</v>
          </cell>
          <cell r="J741" t="str">
            <v>1964</v>
          </cell>
          <cell r="K741">
            <v>1721</v>
          </cell>
          <cell r="L741">
            <v>1520</v>
          </cell>
          <cell r="M741">
            <v>168</v>
          </cell>
          <cell r="N741">
            <v>62</v>
          </cell>
          <cell r="O741">
            <v>113910</v>
          </cell>
          <cell r="P741">
            <v>255361</v>
          </cell>
          <cell r="Q741">
            <v>94000</v>
          </cell>
          <cell r="R741">
            <v>0</v>
          </cell>
          <cell r="S741" t="str">
            <v>E</v>
          </cell>
          <cell r="T741" t="str">
            <v>B</v>
          </cell>
          <cell r="U741" t="str">
            <v>Изолация на външна стена , Изолация на под, Изолация на покрив, Мерки по осветление, Подмяна на дограма</v>
          </cell>
          <cell r="V741">
            <v>161294</v>
          </cell>
          <cell r="W741">
            <v>41.93</v>
          </cell>
          <cell r="X741">
            <v>21816</v>
          </cell>
          <cell r="Y741">
            <v>152360</v>
          </cell>
          <cell r="Z741">
            <v>6.9837999999999996</v>
          </cell>
          <cell r="AA741" t="str">
            <v>„НП за ЕЕ на МЖС"</v>
          </cell>
          <cell r="AB741">
            <v>63.16</v>
          </cell>
        </row>
        <row r="742">
          <cell r="A742">
            <v>176971751</v>
          </cell>
          <cell r="B742" t="str">
            <v>СДРУЖЕНИЕ НА СОБСТВЕНИЦИТЕ "гр.КАРНОБАТ, ул."КИРИЛ И МЕТОДИЙ" #20 бл.34, вх.А и вх.Б</v>
          </cell>
          <cell r="C742" t="str">
            <v>МЖС</v>
          </cell>
          <cell r="D742" t="str">
            <v>обл.БУРГАС</v>
          </cell>
          <cell r="E742" t="str">
            <v>общ.КАРНОБАТ</v>
          </cell>
          <cell r="F742" t="str">
            <v>гр.КАРНОБАТ</v>
          </cell>
          <cell r="G742" t="str">
            <v>"СТРОЙ-КОНТРОЛ" ЕООД</v>
          </cell>
          <cell r="H742" t="str">
            <v>280ГГВ023</v>
          </cell>
          <cell r="I742">
            <v>42523</v>
          </cell>
          <cell r="J742" t="str">
            <v>1973</v>
          </cell>
          <cell r="K742">
            <v>2214</v>
          </cell>
          <cell r="L742">
            <v>1965</v>
          </cell>
          <cell r="M742">
            <v>150.5</v>
          </cell>
          <cell r="N742">
            <v>59</v>
          </cell>
          <cell r="O742">
            <v>153990</v>
          </cell>
          <cell r="P742">
            <v>295812</v>
          </cell>
          <cell r="Q742">
            <v>115700</v>
          </cell>
          <cell r="R742">
            <v>0</v>
          </cell>
          <cell r="S742" t="str">
            <v>E</v>
          </cell>
          <cell r="T742" t="str">
            <v>B</v>
          </cell>
          <cell r="U742" t="str">
            <v>Изолация на външна стена , Изолация на под, Изолация на покрив, Мерки по осветление, Подмяна на дограма</v>
          </cell>
          <cell r="V742">
            <v>180051</v>
          </cell>
          <cell r="W742">
            <v>73.02</v>
          </cell>
          <cell r="X742">
            <v>30273</v>
          </cell>
          <cell r="Y742">
            <v>507290</v>
          </cell>
          <cell r="Z742">
            <v>16.757100000000001</v>
          </cell>
          <cell r="AA742" t="str">
            <v>„НП за ЕЕ на МЖС"</v>
          </cell>
          <cell r="AB742">
            <v>60.86</v>
          </cell>
        </row>
        <row r="743">
          <cell r="A743">
            <v>176968988</v>
          </cell>
          <cell r="B743" t="str">
            <v>СДРУЖЕНИЕ НА СОБСТВЕНИЦИТЕ ""МЛАДОСТ" гр.КАРНОБАТ, ул."КИРИЛ И МЕТОДИЙ" #22, бл.35</v>
          </cell>
          <cell r="C743" t="str">
            <v>МЖС</v>
          </cell>
          <cell r="D743" t="str">
            <v>обл.БУРГАС</v>
          </cell>
          <cell r="E743" t="str">
            <v>общ.КАРНОБАТ</v>
          </cell>
          <cell r="F743" t="str">
            <v>гр.КАРНОБАТ</v>
          </cell>
          <cell r="G743" t="str">
            <v>"СТРОЙ-КОНТРОЛ" ЕООД</v>
          </cell>
          <cell r="H743" t="str">
            <v>280ГГВ024</v>
          </cell>
          <cell r="I743">
            <v>42523</v>
          </cell>
          <cell r="J743" t="str">
            <v>1975</v>
          </cell>
          <cell r="K743">
            <v>2213.65</v>
          </cell>
          <cell r="L743">
            <v>1989</v>
          </cell>
          <cell r="M743">
            <v>173</v>
          </cell>
          <cell r="N743">
            <v>69.2</v>
          </cell>
          <cell r="O743">
            <v>149763</v>
          </cell>
          <cell r="P743">
            <v>344033</v>
          </cell>
          <cell r="Q743">
            <v>137500</v>
          </cell>
          <cell r="R743">
            <v>0</v>
          </cell>
          <cell r="S743" t="str">
            <v>F</v>
          </cell>
          <cell r="T743" t="str">
            <v>B</v>
          </cell>
          <cell r="U743" t="str">
            <v>Изолация на външна стена , Изолация на под, Изолация на покрив, Мерки по осветление, Подмяна на дограма</v>
          </cell>
          <cell r="V743">
            <v>206477</v>
          </cell>
          <cell r="W743">
            <v>96.92</v>
          </cell>
          <cell r="X743">
            <v>32944</v>
          </cell>
          <cell r="Y743">
            <v>170442</v>
          </cell>
          <cell r="Z743">
            <v>5.1736000000000004</v>
          </cell>
          <cell r="AA743" t="str">
            <v>„НП за ЕЕ на МЖС"</v>
          </cell>
          <cell r="AB743">
            <v>60.01</v>
          </cell>
        </row>
        <row r="744">
          <cell r="A744">
            <v>176967219</v>
          </cell>
          <cell r="B744" t="str">
            <v>СДРУЖЕНИЕ НА СОБСТВЕНИЦИТЕ "гр.КАРНОБАТ, ул."КИРИЛ И МЕТОДИЙ" #40</v>
          </cell>
          <cell r="C744" t="str">
            <v>МЖС</v>
          </cell>
          <cell r="D744" t="str">
            <v>обл.БУРГАС</v>
          </cell>
          <cell r="E744" t="str">
            <v>общ.КАРНОБАТ</v>
          </cell>
          <cell r="F744" t="str">
            <v>гр.КАРНОБАТ</v>
          </cell>
          <cell r="G744" t="str">
            <v>"СТРОЙ-КОНТРОЛ" ЕООД</v>
          </cell>
          <cell r="H744" t="str">
            <v>280ГГВ025</v>
          </cell>
          <cell r="I744">
            <v>42524</v>
          </cell>
          <cell r="J744" t="str">
            <v>1970</v>
          </cell>
          <cell r="K744">
            <v>2066</v>
          </cell>
          <cell r="L744">
            <v>1890</v>
          </cell>
          <cell r="M744">
            <v>158</v>
          </cell>
          <cell r="N744">
            <v>55.8</v>
          </cell>
          <cell r="O744">
            <v>110893</v>
          </cell>
          <cell r="P744">
            <v>298479</v>
          </cell>
          <cell r="Q744">
            <v>105400</v>
          </cell>
          <cell r="R744">
            <v>0</v>
          </cell>
          <cell r="S744" t="str">
            <v>F</v>
          </cell>
          <cell r="T744" t="str">
            <v>B</v>
          </cell>
          <cell r="U744" t="str">
            <v>Изолация на външна стена , Изолация на под, Изолация на покрив, Мерки по осветление, Подмяна на дограма</v>
          </cell>
          <cell r="V744">
            <v>193062</v>
          </cell>
          <cell r="W744">
            <v>93.22</v>
          </cell>
          <cell r="X744">
            <v>30977.599999999999</v>
          </cell>
          <cell r="Y744">
            <v>148720</v>
          </cell>
          <cell r="Z744">
            <v>4.8007999999999997</v>
          </cell>
          <cell r="AA744" t="str">
            <v>„НП за ЕЕ на МЖС"</v>
          </cell>
          <cell r="AB744">
            <v>64.680000000000007</v>
          </cell>
        </row>
        <row r="745">
          <cell r="A745">
            <v>176971737</v>
          </cell>
          <cell r="B745" t="str">
            <v>СДРУЖЕНИЕ НА СОБСТВЕНИЦИТЕ "гр.КАРНОБАТ, ул."ИВАН РИЛСКИ" 36</v>
          </cell>
          <cell r="C745" t="str">
            <v>МЖС</v>
          </cell>
          <cell r="D745" t="str">
            <v>обл.БУРГАС</v>
          </cell>
          <cell r="E745" t="str">
            <v>общ.КАРНОБАТ</v>
          </cell>
          <cell r="F745" t="str">
            <v>гр.КАРНОБАТ</v>
          </cell>
          <cell r="G745" t="str">
            <v>"СТРОЙ-КОНТРОЛ" ЕООД</v>
          </cell>
          <cell r="H745" t="str">
            <v>280ГГВ026</v>
          </cell>
          <cell r="I745">
            <v>42524</v>
          </cell>
          <cell r="J745" t="str">
            <v>1980</v>
          </cell>
          <cell r="K745">
            <v>1771</v>
          </cell>
          <cell r="L745">
            <v>1573</v>
          </cell>
          <cell r="M745">
            <v>151.5</v>
          </cell>
          <cell r="N745">
            <v>60.5</v>
          </cell>
          <cell r="O745">
            <v>144160</v>
          </cell>
          <cell r="P745">
            <v>238301</v>
          </cell>
          <cell r="Q745">
            <v>95000</v>
          </cell>
          <cell r="R745">
            <v>0</v>
          </cell>
          <cell r="S745" t="str">
            <v>E</v>
          </cell>
          <cell r="T745" t="str">
            <v>B</v>
          </cell>
          <cell r="U745" t="str">
            <v>Изолация на външна стена , Изолация на под, Изолация на покрив, Мерки по осветление, Подмяна на дограма</v>
          </cell>
          <cell r="V745">
            <v>143195</v>
          </cell>
          <cell r="W745">
            <v>64.7</v>
          </cell>
          <cell r="X745">
            <v>22462.6</v>
          </cell>
          <cell r="Y745">
            <v>138310</v>
          </cell>
          <cell r="Z745">
            <v>6.1573000000000002</v>
          </cell>
          <cell r="AA745" t="str">
            <v>„НП за ЕЕ на МЖС"</v>
          </cell>
          <cell r="AB745">
            <v>60.08</v>
          </cell>
        </row>
        <row r="746">
          <cell r="A746">
            <v>176967393</v>
          </cell>
          <cell r="B746" t="str">
            <v>СДРУЖЕНИЕ НА СОБСТВЕНИЦИТЕ "гр.КАРНОБАТ, ул."КИРИЛ И МЕТОДИЙ" #58</v>
          </cell>
          <cell r="C746" t="str">
            <v>МЖС</v>
          </cell>
          <cell r="D746" t="str">
            <v>обл.БУРГАС</v>
          </cell>
          <cell r="E746" t="str">
            <v>общ.КАРНОБАТ</v>
          </cell>
          <cell r="F746" t="str">
            <v>гр.КАРНОБАТ</v>
          </cell>
          <cell r="G746" t="str">
            <v>"СТРОЙ-КОНТРОЛ" ЕООД</v>
          </cell>
          <cell r="H746" t="str">
            <v>280ГГВ027</v>
          </cell>
          <cell r="I746">
            <v>42524</v>
          </cell>
          <cell r="J746" t="str">
            <v>1987</v>
          </cell>
          <cell r="K746">
            <v>793</v>
          </cell>
          <cell r="L746">
            <v>545</v>
          </cell>
          <cell r="M746">
            <v>214.7</v>
          </cell>
          <cell r="N746">
            <v>80.599999999999994</v>
          </cell>
          <cell r="O746">
            <v>53711</v>
          </cell>
          <cell r="P746">
            <v>117021</v>
          </cell>
          <cell r="Q746">
            <v>43900</v>
          </cell>
          <cell r="R746">
            <v>0</v>
          </cell>
          <cell r="S746" t="str">
            <v>F</v>
          </cell>
          <cell r="T746" t="str">
            <v>С</v>
          </cell>
          <cell r="U746" t="str">
            <v>Изолация на външна стена , Изолация на под, Изолация на покрив, Мерки по осветление, Подмяна на дограма</v>
          </cell>
          <cell r="V746">
            <v>73076</v>
          </cell>
          <cell r="W746">
            <v>14.95</v>
          </cell>
          <cell r="X746">
            <v>9424.6</v>
          </cell>
          <cell r="Y746">
            <v>59576</v>
          </cell>
          <cell r="Z746">
            <v>6.3212999999999999</v>
          </cell>
          <cell r="AA746" t="str">
            <v>„НП за ЕЕ на МЖС"</v>
          </cell>
          <cell r="AB746">
            <v>62.44</v>
          </cell>
        </row>
        <row r="747">
          <cell r="A747">
            <v>176963338</v>
          </cell>
          <cell r="B747" t="str">
            <v>СДРУЖЕНИЕ НА СОБСТВЕНИЦИТЕ "гр.КАРНОБАТ, бул."МОСКВА", #73, вх.А и вх.Б"</v>
          </cell>
          <cell r="C747" t="str">
            <v>МЖС  ЖИЛИЩНА ЧАСТ</v>
          </cell>
          <cell r="D747" t="str">
            <v>обл.БУРГАС</v>
          </cell>
          <cell r="E747" t="str">
            <v>общ.КАРНОБАТ</v>
          </cell>
          <cell r="F747" t="str">
            <v>гр.КАРНОБАТ</v>
          </cell>
          <cell r="G747" t="str">
            <v>"СТРОЙ-КОНТРОЛ" ЕООД</v>
          </cell>
          <cell r="H747" t="str">
            <v>280ГГВ028</v>
          </cell>
          <cell r="I747">
            <v>42527</v>
          </cell>
          <cell r="J747" t="str">
            <v>1965</v>
          </cell>
          <cell r="K747">
            <v>2515</v>
          </cell>
          <cell r="L747">
            <v>1714</v>
          </cell>
          <cell r="M747">
            <v>137.19999999999999</v>
          </cell>
          <cell r="N747">
            <v>53.9</v>
          </cell>
          <cell r="O747">
            <v>109183</v>
          </cell>
          <cell r="P747">
            <v>235110</v>
          </cell>
          <cell r="Q747">
            <v>92350</v>
          </cell>
          <cell r="R747">
            <v>0</v>
          </cell>
          <cell r="S747" t="str">
            <v>E</v>
          </cell>
          <cell r="T747" t="str">
            <v>B</v>
          </cell>
          <cell r="U747" t="str">
            <v>Изолация на външна стена , Изолация на под, Изолация на покрив, Мерки по осветление, Подмяна на дограма</v>
          </cell>
          <cell r="V747">
            <v>142533</v>
          </cell>
          <cell r="W747">
            <v>62.1</v>
          </cell>
          <cell r="X747">
            <v>22066</v>
          </cell>
          <cell r="Y747">
            <v>128040.2</v>
          </cell>
          <cell r="Z747">
            <v>5.8026</v>
          </cell>
          <cell r="AA747" t="str">
            <v>„НП за ЕЕ на МЖС"</v>
          </cell>
          <cell r="AB747">
            <v>60.62</v>
          </cell>
        </row>
        <row r="748">
          <cell r="A748">
            <v>176969234</v>
          </cell>
          <cell r="B748" t="str">
            <v>СДРУЖЕНИЕ НА СОБСТВЕНИЦИТЕ "гр.КАРНОБАТ, бул."БЪЛГАРИЯ", бл.1,вх.А, Б и В</v>
          </cell>
          <cell r="C748" t="str">
            <v>МЖС</v>
          </cell>
          <cell r="D748" t="str">
            <v>обл.БУРГАС</v>
          </cell>
          <cell r="E748" t="str">
            <v>общ.КАРНОБАТ</v>
          </cell>
          <cell r="F748" t="str">
            <v>гр.КАРНОБАТ</v>
          </cell>
          <cell r="G748" t="str">
            <v>"СТРОЙ-КОНТРОЛ" ЕООД</v>
          </cell>
          <cell r="H748" t="str">
            <v>280ГГВ029</v>
          </cell>
          <cell r="I748">
            <v>42527</v>
          </cell>
          <cell r="J748" t="str">
            <v>1965</v>
          </cell>
          <cell r="K748">
            <v>3089</v>
          </cell>
          <cell r="L748">
            <v>2157</v>
          </cell>
          <cell r="M748">
            <v>152.80000000000001</v>
          </cell>
          <cell r="N748">
            <v>60.7</v>
          </cell>
          <cell r="O748">
            <v>179404</v>
          </cell>
          <cell r="P748">
            <v>330690</v>
          </cell>
          <cell r="Q748">
            <v>130900</v>
          </cell>
          <cell r="R748">
            <v>0</v>
          </cell>
          <cell r="S748" t="str">
            <v>E</v>
          </cell>
          <cell r="T748" t="str">
            <v>B</v>
          </cell>
          <cell r="U748" t="str">
            <v>Изолация на външна стена , Изолация на под, Изолация на покрив, Мерки по осветление, Подмяна на дограма</v>
          </cell>
          <cell r="V748">
            <v>198742</v>
          </cell>
          <cell r="W748">
            <v>71.8</v>
          </cell>
          <cell r="X748">
            <v>29211</v>
          </cell>
          <cell r="Y748">
            <v>173866</v>
          </cell>
          <cell r="Z748">
            <v>5.952</v>
          </cell>
          <cell r="AA748" t="str">
            <v>„НП за ЕЕ на МЖС"</v>
          </cell>
          <cell r="AB748">
            <v>60.09</v>
          </cell>
        </row>
        <row r="749">
          <cell r="A749">
            <v>176968787</v>
          </cell>
          <cell r="B749" t="str">
            <v>СДРУЖЕНИЕ НА СОБСТВЕНИЦИТЕ "гр.КАРНОБАТ, ул.ЕКЗАРХ АНТИМ I #79, вх.А и вх.Б</v>
          </cell>
          <cell r="C749" t="str">
            <v>МЖС</v>
          </cell>
          <cell r="D749" t="str">
            <v>обл.БУРГАС</v>
          </cell>
          <cell r="E749" t="str">
            <v>общ.КАРНОБАТ</v>
          </cell>
          <cell r="F749" t="str">
            <v>гр.КАРНОБАТ</v>
          </cell>
          <cell r="G749" t="str">
            <v>"СТРОЙ-КОНТРОЛ" ЕООД</v>
          </cell>
          <cell r="H749" t="str">
            <v>280ГГВ030</v>
          </cell>
          <cell r="I749">
            <v>42528</v>
          </cell>
          <cell r="J749" t="str">
            <v>1985</v>
          </cell>
          <cell r="K749">
            <v>2139.25</v>
          </cell>
          <cell r="L749">
            <v>1912</v>
          </cell>
          <cell r="M749">
            <v>158.69999999999999</v>
          </cell>
          <cell r="N749">
            <v>63.5</v>
          </cell>
          <cell r="O749">
            <v>139568</v>
          </cell>
          <cell r="P749">
            <v>303485</v>
          </cell>
          <cell r="Q749">
            <v>121480</v>
          </cell>
          <cell r="R749">
            <v>0</v>
          </cell>
          <cell r="S749" t="str">
            <v>E</v>
          </cell>
          <cell r="T749" t="str">
            <v>B</v>
          </cell>
          <cell r="U749" t="str">
            <v>Изолация на външна стена , Изолация на под, Изолация на покрив, Мерки по осветление, Подмяна на дограма</v>
          </cell>
          <cell r="V749">
            <v>182005</v>
          </cell>
          <cell r="W749">
            <v>66.61</v>
          </cell>
          <cell r="X749">
            <v>26913.4</v>
          </cell>
          <cell r="Y749">
            <v>170668</v>
          </cell>
          <cell r="Z749">
            <v>6.3413000000000004</v>
          </cell>
          <cell r="AA749" t="str">
            <v>„НП за ЕЕ на МЖС"</v>
          </cell>
          <cell r="AB749">
            <v>59.97</v>
          </cell>
        </row>
        <row r="750">
          <cell r="A750">
            <v>176967991</v>
          </cell>
          <cell r="B750" t="str">
            <v>СДРУЖЕНИЕ НА СОБСТВЕНИЦИТЕ "гр.КАРНОБАТ, ул."РУСИ ДЯНКОВ" #13</v>
          </cell>
          <cell r="C750" t="str">
            <v>МЖС</v>
          </cell>
          <cell r="D750" t="str">
            <v>обл.БУРГАС</v>
          </cell>
          <cell r="E750" t="str">
            <v>общ.КАРНОБАТ</v>
          </cell>
          <cell r="F750" t="str">
            <v>гр.КАРНОБАТ</v>
          </cell>
          <cell r="G750" t="str">
            <v>"СТРОЙ-КОНТРОЛ" ЕООД</v>
          </cell>
          <cell r="H750" t="str">
            <v>280ГГВ031</v>
          </cell>
          <cell r="I750">
            <v>42528</v>
          </cell>
          <cell r="J750" t="str">
            <v>1997</v>
          </cell>
          <cell r="K750">
            <v>890.8</v>
          </cell>
          <cell r="L750">
            <v>847</v>
          </cell>
          <cell r="M750">
            <v>151.6</v>
          </cell>
          <cell r="N750">
            <v>59.6</v>
          </cell>
          <cell r="O750">
            <v>53080</v>
          </cell>
          <cell r="P750">
            <v>128401</v>
          </cell>
          <cell r="Q750">
            <v>50400</v>
          </cell>
          <cell r="R750">
            <v>0</v>
          </cell>
          <cell r="S750" t="str">
            <v>E</v>
          </cell>
          <cell r="T750" t="str">
            <v>B</v>
          </cell>
          <cell r="U750" t="str">
            <v>Изолация на външна стена , Изолация на под, Изолация на покрив, Мерки по осветление, Подмяна на дограма</v>
          </cell>
          <cell r="V750">
            <v>77984</v>
          </cell>
          <cell r="W750">
            <v>32.31</v>
          </cell>
          <cell r="X750">
            <v>11882.6</v>
          </cell>
          <cell r="Y750">
            <v>58604</v>
          </cell>
          <cell r="Z750">
            <v>4.9318999999999997</v>
          </cell>
          <cell r="AA750" t="str">
            <v>„НП за ЕЕ на МЖС"</v>
          </cell>
          <cell r="AB750">
            <v>60.73</v>
          </cell>
        </row>
        <row r="751">
          <cell r="A751">
            <v>176970005</v>
          </cell>
          <cell r="B751" t="str">
            <v>СДРУЖЕНИЕ НА СОБСТВЕНИЦИТЕ "СМИРНЕНСКИ 10" гр. КАРНОБАТ, ул. ХР.СМИРНЕНСКИ"10"</v>
          </cell>
          <cell r="C751" t="str">
            <v>МЖС</v>
          </cell>
          <cell r="D751" t="str">
            <v>обл.БУРГАС</v>
          </cell>
          <cell r="E751" t="str">
            <v>общ.КАРНОБАТ</v>
          </cell>
          <cell r="F751" t="str">
            <v>гр.КАРНОБАТ</v>
          </cell>
          <cell r="G751" t="str">
            <v>"СТРОЙ-КОНТРОЛ" ЕООД</v>
          </cell>
          <cell r="H751" t="str">
            <v>280ГГВ032</v>
          </cell>
          <cell r="I751">
            <v>42530</v>
          </cell>
          <cell r="J751" t="str">
            <v>1962</v>
          </cell>
          <cell r="K751">
            <v>967</v>
          </cell>
          <cell r="L751">
            <v>886</v>
          </cell>
          <cell r="M751">
            <v>137.69999999999999</v>
          </cell>
          <cell r="N751">
            <v>48</v>
          </cell>
          <cell r="O751">
            <v>35738</v>
          </cell>
          <cell r="P751">
            <v>122080</v>
          </cell>
          <cell r="Q751">
            <v>42400</v>
          </cell>
          <cell r="R751">
            <v>0</v>
          </cell>
          <cell r="S751" t="str">
            <v>D</v>
          </cell>
          <cell r="T751" t="str">
            <v>B</v>
          </cell>
          <cell r="U751" t="str">
            <v>Изолация на външна стена , Изолация на под, Изолация на покрив, Мерки по осветление, Подмяна на дограма</v>
          </cell>
          <cell r="V751">
            <v>79569</v>
          </cell>
          <cell r="W751">
            <v>26</v>
          </cell>
          <cell r="X751">
            <v>11405.6</v>
          </cell>
          <cell r="Y751">
            <v>84256</v>
          </cell>
          <cell r="Z751">
            <v>7.3872</v>
          </cell>
          <cell r="AA751" t="str">
            <v>„НП за ЕЕ на МЖС"</v>
          </cell>
          <cell r="AB751">
            <v>65.17</v>
          </cell>
        </row>
        <row r="752">
          <cell r="A752">
            <v>176968424</v>
          </cell>
          <cell r="B752" t="str">
            <v>СДРУЖЕНИЕ НА СОБСТВЕНИЦИТЕ "ДОВЕРИЕ, ул."КИРИЛ И МЕТОДИЙ" #27, .КАРНОБАТ</v>
          </cell>
          <cell r="C752" t="str">
            <v>МЖС</v>
          </cell>
          <cell r="D752" t="str">
            <v>обл.БУРГАС</v>
          </cell>
          <cell r="E752" t="str">
            <v>общ.КАРНОБАТ</v>
          </cell>
          <cell r="F752" t="str">
            <v>гр.КАРНОБАТ</v>
          </cell>
          <cell r="G752" t="str">
            <v>"СТРОЙ-КОНТРОЛ" ЕООД</v>
          </cell>
          <cell r="H752" t="str">
            <v>280ГГВ033</v>
          </cell>
          <cell r="I752">
            <v>42530</v>
          </cell>
          <cell r="J752" t="str">
            <v>1966</v>
          </cell>
          <cell r="K752">
            <v>1212.8599999999999</v>
          </cell>
          <cell r="L752">
            <v>1103</v>
          </cell>
          <cell r="M752">
            <v>197.2</v>
          </cell>
          <cell r="N752">
            <v>78.5</v>
          </cell>
          <cell r="O752">
            <v>94777</v>
          </cell>
          <cell r="P752">
            <v>217533</v>
          </cell>
          <cell r="Q752">
            <v>86600</v>
          </cell>
          <cell r="R752">
            <v>0</v>
          </cell>
          <cell r="S752" t="str">
            <v>F</v>
          </cell>
          <cell r="T752" t="str">
            <v>С</v>
          </cell>
          <cell r="U752" t="str">
            <v>Изолация на външна стена , Изолация на под, Изолация на покрив, Мерки по осветление, Подмяна на дограма</v>
          </cell>
          <cell r="V752">
            <v>130936</v>
          </cell>
          <cell r="W752">
            <v>43.06</v>
          </cell>
          <cell r="X752">
            <v>18650.599999999999</v>
          </cell>
          <cell r="Y752">
            <v>114132</v>
          </cell>
          <cell r="Z752">
            <v>6.1193999999999997</v>
          </cell>
          <cell r="AA752" t="str">
            <v>„НП за ЕЕ на МЖС"</v>
          </cell>
          <cell r="AB752">
            <v>60.19</v>
          </cell>
        </row>
        <row r="753">
          <cell r="A753">
            <v>176962880</v>
          </cell>
          <cell r="B753" t="str">
            <v>СДРУЖЕНИЕ НА СОБСТВЕНИЦИТЕ "СЪГЛАСИЕ, бул."МОСКВА", #69, гр.КАРНОБАТ</v>
          </cell>
          <cell r="C753" t="str">
            <v>МЖС</v>
          </cell>
          <cell r="D753" t="str">
            <v>обл.БУРГАС</v>
          </cell>
          <cell r="E753" t="str">
            <v>общ.КАРНОБАТ</v>
          </cell>
          <cell r="F753" t="str">
            <v>гр.КАРНОБАТ</v>
          </cell>
          <cell r="G753" t="str">
            <v>"СТРОЙ-КОНТРОЛ" ЕООД</v>
          </cell>
          <cell r="H753" t="str">
            <v>280ГГВ035</v>
          </cell>
          <cell r="I753">
            <v>42534</v>
          </cell>
          <cell r="J753" t="str">
            <v>1964</v>
          </cell>
          <cell r="K753">
            <v>1260</v>
          </cell>
          <cell r="L753">
            <v>1145</v>
          </cell>
          <cell r="M753">
            <v>164.6</v>
          </cell>
          <cell r="N753">
            <v>78.5</v>
          </cell>
          <cell r="O753">
            <v>102655</v>
          </cell>
          <cell r="P753">
            <v>188502</v>
          </cell>
          <cell r="Q753">
            <v>89900</v>
          </cell>
          <cell r="R753">
            <v>0</v>
          </cell>
          <cell r="S753" t="str">
            <v>F</v>
          </cell>
          <cell r="T753" t="str">
            <v>С</v>
          </cell>
          <cell r="U753" t="str">
            <v>Изолация на външна стена , Изолация на под, Изолация на покрив, Мерки по осветление, Подмяна на дограма</v>
          </cell>
          <cell r="V753">
            <v>98569</v>
          </cell>
          <cell r="W753">
            <v>53.87</v>
          </cell>
          <cell r="X753">
            <v>16524</v>
          </cell>
          <cell r="Y753">
            <v>101755</v>
          </cell>
          <cell r="Z753">
            <v>6.1580000000000004</v>
          </cell>
          <cell r="AA753" t="str">
            <v>„НП за ЕЕ на МЖС"</v>
          </cell>
          <cell r="AB753">
            <v>52.29</v>
          </cell>
        </row>
        <row r="754">
          <cell r="A754">
            <v>176970165</v>
          </cell>
          <cell r="B754" t="str">
            <v>СДРУЖЕНИЕ НА СОБСТВЕНИЦИТЕ "ЕДИНСТВО", гр.КАРНОБАТ,ул.АЛЕКСИ ДЕНЕВ" # 18</v>
          </cell>
          <cell r="C754" t="str">
            <v>МЖС</v>
          </cell>
          <cell r="D754" t="str">
            <v>обл.БУРГАС</v>
          </cell>
          <cell r="E754" t="str">
            <v>общ.КАРНОБАТ</v>
          </cell>
          <cell r="F754" t="str">
            <v>гр.КАРНОБАТ</v>
          </cell>
          <cell r="G754" t="str">
            <v>"СТРОЙ-КОНТРОЛ" ЕООД</v>
          </cell>
          <cell r="H754" t="str">
            <v>280ГГВ036</v>
          </cell>
          <cell r="I754">
            <v>42168</v>
          </cell>
          <cell r="J754" t="str">
            <v>1969</v>
          </cell>
          <cell r="K754">
            <v>1736</v>
          </cell>
          <cell r="L754">
            <v>1247</v>
          </cell>
          <cell r="M754">
            <v>136.69999999999999</v>
          </cell>
          <cell r="N754">
            <v>55.9</v>
          </cell>
          <cell r="O754">
            <v>78199</v>
          </cell>
          <cell r="P754">
            <v>170599</v>
          </cell>
          <cell r="Q754">
            <v>69600</v>
          </cell>
          <cell r="R754">
            <v>0</v>
          </cell>
          <cell r="S754" t="str">
            <v>F</v>
          </cell>
          <cell r="T754" t="str">
            <v>B</v>
          </cell>
          <cell r="U754" t="str">
            <v>Изолация на външна стена , Изолация на под, Изолация на покрив, Мерки по осветление, Подмяна на дограма</v>
          </cell>
          <cell r="V754">
            <v>100939</v>
          </cell>
          <cell r="W754">
            <v>64.010000000000005</v>
          </cell>
          <cell r="X754">
            <v>18011</v>
          </cell>
          <cell r="Y754">
            <v>99599</v>
          </cell>
          <cell r="Z754">
            <v>5.5297999999999998</v>
          </cell>
          <cell r="AA754" t="str">
            <v>„НП за ЕЕ на МЖС"</v>
          </cell>
          <cell r="AB754">
            <v>59.16</v>
          </cell>
        </row>
        <row r="755">
          <cell r="A755">
            <v>176969798</v>
          </cell>
          <cell r="B755" t="str">
            <v>СДРУЖЕНИЕ НА СОБСТВЕНИЦИТЕ "гр.КАРНОБАТ, ул."КАРНОБАТСКА КОМУНА" #1, вх.А и А1</v>
          </cell>
          <cell r="C755" t="str">
            <v>МЖС - АДМИНИСТР ЧАСТ</v>
          </cell>
          <cell r="D755" t="str">
            <v>обл.БУРГАС</v>
          </cell>
          <cell r="E755" t="str">
            <v>общ.КАРНОБАТ</v>
          </cell>
          <cell r="F755" t="str">
            <v>гр.КАРНОБАТ</v>
          </cell>
          <cell r="G755" t="str">
            <v>"СТРОЙ-КОНТРОЛ" ЕООД</v>
          </cell>
          <cell r="H755" t="str">
            <v>280ГГВ037</v>
          </cell>
          <cell r="I755">
            <v>42538</v>
          </cell>
          <cell r="J755" t="str">
            <v>1962</v>
          </cell>
          <cell r="K755">
            <v>1774</v>
          </cell>
          <cell r="L755">
            <v>419</v>
          </cell>
          <cell r="M755">
            <v>148</v>
          </cell>
          <cell r="N755">
            <v>89.2</v>
          </cell>
          <cell r="O755">
            <v>31716</v>
          </cell>
          <cell r="P755">
            <v>62006</v>
          </cell>
          <cell r="Q755">
            <v>37400</v>
          </cell>
          <cell r="R755">
            <v>0</v>
          </cell>
          <cell r="S755" t="str">
            <v>E</v>
          </cell>
          <cell r="T755" t="str">
            <v>B</v>
          </cell>
          <cell r="U755" t="str">
            <v>Изолация на външна стена , Подмяна на дограма</v>
          </cell>
          <cell r="V755">
            <v>26409</v>
          </cell>
          <cell r="W755">
            <v>21.8</v>
          </cell>
          <cell r="X755">
            <v>6866</v>
          </cell>
          <cell r="Y755">
            <v>36665</v>
          </cell>
          <cell r="Z755">
            <v>5.34</v>
          </cell>
          <cell r="AA755" t="str">
            <v>„НП за ЕЕ на МЖС"</v>
          </cell>
          <cell r="AB755">
            <v>42.59</v>
          </cell>
        </row>
        <row r="756">
          <cell r="A756">
            <v>176856865</v>
          </cell>
          <cell r="B756" t="str">
            <v xml:space="preserve">СДРУЖЕНИЕ на СОБСТВЕНИЦИТЕ "гр. ПЛОВДИВ, район "ЮЖЕН", бул. "НИКОЛА ВАПЦАРОВ" # 124, 126, 128, 130, </v>
          </cell>
          <cell r="C756" t="str">
            <v>МЖС-ПЛОВДИВ, "НИКОЛА ВАПЦАРОВ" 124</v>
          </cell>
          <cell r="D756" t="str">
            <v>обл.ПЛОВДИВ</v>
          </cell>
          <cell r="E756" t="str">
            <v>общ.ПЛОВДИВ</v>
          </cell>
          <cell r="F756" t="str">
            <v>гр.ПЛОВДИВ</v>
          </cell>
          <cell r="G756" t="str">
            <v>"МИКС ИНЖЕНЕР КОНСУЛТ ПЛОВДИВ" ООД</v>
          </cell>
          <cell r="H756" t="str">
            <v>283МИК073</v>
          </cell>
          <cell r="I756">
            <v>42406</v>
          </cell>
          <cell r="J756" t="str">
            <v>1974</v>
          </cell>
          <cell r="K756">
            <v>4458</v>
          </cell>
          <cell r="L756">
            <v>4458</v>
          </cell>
          <cell r="M756">
            <v>136</v>
          </cell>
          <cell r="N756">
            <v>72.7</v>
          </cell>
          <cell r="O756">
            <v>250519</v>
          </cell>
          <cell r="P756">
            <v>606293</v>
          </cell>
          <cell r="Q756">
            <v>323950</v>
          </cell>
          <cell r="R756">
            <v>0</v>
          </cell>
          <cell r="S756" t="str">
            <v>E</v>
          </cell>
          <cell r="T756" t="str">
            <v>С</v>
          </cell>
          <cell r="U756" t="str">
            <v>Изолация на външна стена , Изолация на под, Изолация на покрив, Мерки по осветление, Подмяна на дограма</v>
          </cell>
          <cell r="V756">
            <v>282342</v>
          </cell>
          <cell r="W756">
            <v>134.69999999999999</v>
          </cell>
          <cell r="X756">
            <v>33540</v>
          </cell>
          <cell r="Y756">
            <v>462729</v>
          </cell>
          <cell r="Z756">
            <v>13.7963</v>
          </cell>
          <cell r="AA756" t="str">
            <v>„НП за ЕЕ на МЖС"</v>
          </cell>
          <cell r="AB756">
            <v>46.56</v>
          </cell>
        </row>
        <row r="757">
          <cell r="A757">
            <v>176874522</v>
          </cell>
          <cell r="B757" t="str">
            <v>СДРУЖЕНИЕ НА СОБСТВЕНИЦИТЕ "ПЕТЪР СТОЕВ 646668, гр. ПЛОВДИВ, район "ЮЖЕН", ул. "ПЕТЪР СТОЕВ" #64,66,</v>
          </cell>
          <cell r="C757" t="str">
            <v>МЖС-ПЛОВДИВ, "ПЕТЪР СТОЕВ" 64</v>
          </cell>
          <cell r="D757" t="str">
            <v>обл.ПЛОВДИВ</v>
          </cell>
          <cell r="E757" t="str">
            <v>общ.ПЛОВДИВ</v>
          </cell>
          <cell r="F757" t="str">
            <v>гр.ПЛОВДИВ</v>
          </cell>
          <cell r="G757" t="str">
            <v>"МИКС ИНЖЕНЕР КОНСУЛТ ПЛОВДИВ" ООД</v>
          </cell>
          <cell r="H757" t="str">
            <v>283МИК074</v>
          </cell>
          <cell r="I757">
            <v>42408</v>
          </cell>
          <cell r="J757" t="str">
            <v>1989</v>
          </cell>
          <cell r="K757">
            <v>4118</v>
          </cell>
          <cell r="L757">
            <v>4118</v>
          </cell>
          <cell r="M757">
            <v>116.5</v>
          </cell>
          <cell r="N757">
            <v>71.5</v>
          </cell>
          <cell r="O757">
            <v>272715</v>
          </cell>
          <cell r="P757">
            <v>479941</v>
          </cell>
          <cell r="Q757">
            <v>294630</v>
          </cell>
          <cell r="R757">
            <v>0</v>
          </cell>
          <cell r="S757" t="str">
            <v>E</v>
          </cell>
          <cell r="T757" t="str">
            <v>С</v>
          </cell>
          <cell r="U757" t="str">
            <v>Изолация на външна стена , Изолация на под, Изолация на покрив, Мерки по осветление, Подмяна на дограма</v>
          </cell>
          <cell r="V757">
            <v>185311</v>
          </cell>
          <cell r="W757">
            <v>111.72</v>
          </cell>
          <cell r="X757">
            <v>25330</v>
          </cell>
          <cell r="Y757">
            <v>416062</v>
          </cell>
          <cell r="Z757">
            <v>16.425599999999999</v>
          </cell>
          <cell r="AA757" t="str">
            <v>„НП за ЕЕ на МЖС"</v>
          </cell>
          <cell r="AB757">
            <v>38.61</v>
          </cell>
        </row>
        <row r="758">
          <cell r="A758">
            <v>176815421</v>
          </cell>
          <cell r="B758" t="str">
            <v>СДРУЖЕНИЕ НА СОБСТВЕНИЦИТЕ "СС гр. ПЛОВДИВ, РАЙОН ЗАПАДЕН, ул. ВЕЧЕРНИЦА 14-16-18"</v>
          </cell>
          <cell r="C758" t="str">
            <v>МЖС-ПЛОВДИВ, "ВЕЧЕРНИЦА" 14, 16, 18</v>
          </cell>
          <cell r="D758" t="str">
            <v>обл.ПЛОВДИВ</v>
          </cell>
          <cell r="E758" t="str">
            <v>общ.ПЛОВДИВ</v>
          </cell>
          <cell r="F758" t="str">
            <v>гр.ПЛОВДИВ</v>
          </cell>
          <cell r="G758" t="str">
            <v>"МИКС ИНЖЕНЕР КОНСУЛТ ПЛОВДИВ" ООД</v>
          </cell>
          <cell r="H758" t="str">
            <v>283МИК075</v>
          </cell>
          <cell r="I758">
            <v>42411</v>
          </cell>
          <cell r="J758" t="str">
            <v>1986</v>
          </cell>
          <cell r="K758">
            <v>6623</v>
          </cell>
          <cell r="L758">
            <v>6353</v>
          </cell>
          <cell r="M758">
            <v>1253</v>
          </cell>
          <cell r="N758">
            <v>752</v>
          </cell>
          <cell r="O758">
            <v>427718</v>
          </cell>
          <cell r="P758">
            <v>795746</v>
          </cell>
          <cell r="Q758">
            <v>447650</v>
          </cell>
          <cell r="R758">
            <v>0</v>
          </cell>
          <cell r="S758" t="str">
            <v>E</v>
          </cell>
          <cell r="T758" t="str">
            <v>С</v>
          </cell>
          <cell r="U758" t="str">
            <v>Изолация на външна стена , Изолация на под, Изолация на покрив, Мерки по осветление, Подмяна на дограма</v>
          </cell>
          <cell r="V758">
            <v>318087</v>
          </cell>
          <cell r="W758">
            <v>170.05</v>
          </cell>
          <cell r="X758">
            <v>37260</v>
          </cell>
          <cell r="Y758">
            <v>561372.02</v>
          </cell>
          <cell r="Z758">
            <v>15.0663</v>
          </cell>
          <cell r="AA758" t="str">
            <v>„НП за ЕЕ на МЖС"</v>
          </cell>
          <cell r="AB758">
            <v>39.97</v>
          </cell>
        </row>
        <row r="759">
          <cell r="A759">
            <v>176867763</v>
          </cell>
          <cell r="B759" t="str">
            <v>СДРУЖЕНИЕ на СОБСТВЕНИЦИТЕ "гр. ПЛОВДИВ, район ТРАКИЯ, бл. 48"</v>
          </cell>
          <cell r="C759" t="str">
            <v>МЖС-ПЛОВДИВ, "ТРАКИЯ", БЛ. 48</v>
          </cell>
          <cell r="D759" t="str">
            <v>обл.ПЛОВДИВ</v>
          </cell>
          <cell r="E759" t="str">
            <v>общ.ПЛОВДИВ</v>
          </cell>
          <cell r="F759" t="str">
            <v>гр.ПЛОВДИВ</v>
          </cell>
          <cell r="G759" t="str">
            <v>"МИКС ИНЖЕНЕР КОНСУЛТ ПЛОВДИВ" ООД</v>
          </cell>
          <cell r="H759" t="str">
            <v>283МИК076</v>
          </cell>
          <cell r="I759">
            <v>42415</v>
          </cell>
          <cell r="J759" t="str">
            <v>1976</v>
          </cell>
          <cell r="K759">
            <v>4350</v>
          </cell>
          <cell r="L759">
            <v>4336</v>
          </cell>
          <cell r="M759">
            <v>117.8</v>
          </cell>
          <cell r="N759">
            <v>73.3</v>
          </cell>
          <cell r="O759">
            <v>318885.5</v>
          </cell>
          <cell r="P759">
            <v>510903</v>
          </cell>
          <cell r="Q759">
            <v>317860</v>
          </cell>
          <cell r="R759">
            <v>0</v>
          </cell>
          <cell r="S759" t="str">
            <v>E</v>
          </cell>
          <cell r="T759" t="str">
            <v>С</v>
          </cell>
          <cell r="U759" t="str">
            <v>Изолация на външна стена , Изолация на под, Изолация на покрив, Мерки по осветление, Подмяна на дограма</v>
          </cell>
          <cell r="V759">
            <v>193044.98</v>
          </cell>
          <cell r="W759">
            <v>101.81</v>
          </cell>
          <cell r="X759">
            <v>24310</v>
          </cell>
          <cell r="Y759">
            <v>426229.01</v>
          </cell>
          <cell r="Z759">
            <v>17.533000000000001</v>
          </cell>
          <cell r="AA759" t="str">
            <v>„НП за ЕЕ на МЖС"</v>
          </cell>
          <cell r="AB759">
            <v>37.78</v>
          </cell>
        </row>
        <row r="760">
          <cell r="A760">
            <v>176875495</v>
          </cell>
          <cell r="B760" t="str">
            <v>СДРУЖЕНИЕ НА СОБСТВЕНИЦИТЕ "гр. ПЛОВДИВ, община ПЛОВДИВ, район ТРАКИЯ, бл. 148 А"</v>
          </cell>
          <cell r="C760" t="str">
            <v>МЖС-ПЛОВДИВ, "ТРАКИЯ" БЛ. 148А</v>
          </cell>
          <cell r="D760" t="str">
            <v>обл.ПЛОВДИВ</v>
          </cell>
          <cell r="E760" t="str">
            <v>общ.ПЛОВДИВ</v>
          </cell>
          <cell r="F760" t="str">
            <v>гр.ПЛОВДИВ</v>
          </cell>
          <cell r="G760" t="str">
            <v>"МИКС ИНЖЕНЕР КОНСУЛТ ПЛОВДИВ" ООД</v>
          </cell>
          <cell r="H760" t="str">
            <v>283МИК087</v>
          </cell>
          <cell r="I760">
            <v>42460</v>
          </cell>
          <cell r="J760" t="str">
            <v>1982</v>
          </cell>
          <cell r="K760">
            <v>4300</v>
          </cell>
          <cell r="L760">
            <v>3475</v>
          </cell>
          <cell r="M760">
            <v>109.2</v>
          </cell>
          <cell r="N760">
            <v>86.7</v>
          </cell>
          <cell r="O760">
            <v>379435</v>
          </cell>
          <cell r="P760">
            <v>653262</v>
          </cell>
          <cell r="Q760">
            <v>301248</v>
          </cell>
          <cell r="R760">
            <v>235954</v>
          </cell>
          <cell r="S760" t="str">
            <v>E</v>
          </cell>
          <cell r="T760" t="str">
            <v>С</v>
          </cell>
          <cell r="U760" t="str">
            <v>Изолация на външна стена , Изолация на под, Изолация на покрив, Подмяна на дограма</v>
          </cell>
          <cell r="V760">
            <v>352014</v>
          </cell>
          <cell r="W760">
            <v>190.2</v>
          </cell>
          <cell r="X760">
            <v>64212</v>
          </cell>
          <cell r="Y760">
            <v>478875</v>
          </cell>
          <cell r="Z760">
            <v>7.4577</v>
          </cell>
          <cell r="AA760" t="str">
            <v>„НП за ЕЕ на МЖС"</v>
          </cell>
          <cell r="AB760">
            <v>53.88</v>
          </cell>
        </row>
        <row r="761">
          <cell r="A761">
            <v>176845044</v>
          </cell>
          <cell r="B761" t="str">
            <v>СДРУЖЕНИЕ на СОБСТВЕНИЦИТЕ "гр. ПЛОВДИВ, район "ЮЖЕН", ул. "ДИМИТЪР ТАЛЕВ" #134,136,138,140,142,144"</v>
          </cell>
          <cell r="C761" t="str">
            <v>МЖС-ПЛОВДИВ, "ЮЖЕН", "ДИМИТЪР ТАЛЕВ" 134</v>
          </cell>
          <cell r="D761" t="str">
            <v>обл.ПЛОВДИВ</v>
          </cell>
          <cell r="E761" t="str">
            <v>общ.ПЛОВДИВ</v>
          </cell>
          <cell r="F761" t="str">
            <v>гр.ПЛОВДИВ</v>
          </cell>
          <cell r="G761" t="str">
            <v>"МИКС ИНЖЕНЕР КОНСУЛТ ПЛОВДИВ" ООД</v>
          </cell>
          <cell r="H761" t="str">
            <v>283МИК088</v>
          </cell>
          <cell r="I761">
            <v>42460</v>
          </cell>
          <cell r="J761" t="str">
            <v>1985</v>
          </cell>
          <cell r="K761">
            <v>14319.4</v>
          </cell>
          <cell r="L761">
            <v>11756.2</v>
          </cell>
          <cell r="M761">
            <v>180.8</v>
          </cell>
          <cell r="N761">
            <v>80.900000000000006</v>
          </cell>
          <cell r="O761">
            <v>1215962</v>
          </cell>
          <cell r="P761">
            <v>2125307</v>
          </cell>
          <cell r="Q761">
            <v>951000</v>
          </cell>
          <cell r="R761">
            <v>0</v>
          </cell>
          <cell r="S761" t="str">
            <v>F</v>
          </cell>
          <cell r="T761" t="str">
            <v>С</v>
          </cell>
          <cell r="U761" t="str">
            <v>Изолация на външна стена , Изолация на под, Изолация на покрив, Подмяна на дограма</v>
          </cell>
          <cell r="V761">
            <v>1173972</v>
          </cell>
          <cell r="W761">
            <v>577.1</v>
          </cell>
          <cell r="X761">
            <v>196952</v>
          </cell>
          <cell r="Y761">
            <v>1394406</v>
          </cell>
          <cell r="Z761">
            <v>7.0799000000000003</v>
          </cell>
          <cell r="AA761" t="str">
            <v>„НП за ЕЕ на МЖС"</v>
          </cell>
          <cell r="AB761">
            <v>55.23</v>
          </cell>
        </row>
        <row r="762">
          <cell r="A762">
            <v>176864678</v>
          </cell>
          <cell r="B762" t="str">
            <v>СДРУЖЕНИЕ на СОБСТВЕНИЦИТЕ "гр. ПЛОВДИВ, район "ИЗТОЧЕН", ул. "ЛЕВ ТОЛСТОЙ" ## 3, 5, 7"</v>
          </cell>
          <cell r="C762" t="str">
            <v>МЖС-ПЛОВДИВ, "ИЗТОЧЕН", "ЛЕВ ТОЛСТОЙ" 7</v>
          </cell>
          <cell r="D762" t="str">
            <v>обл.ПЛОВДИВ</v>
          </cell>
          <cell r="E762" t="str">
            <v>общ.ПЛОВДИВ</v>
          </cell>
          <cell r="F762" t="str">
            <v>гр.ПЛОВДИВ</v>
          </cell>
          <cell r="G762" t="str">
            <v>"МИКС ИНЖЕНЕР КОНСУЛТ ПЛОВДИВ" ООД</v>
          </cell>
          <cell r="H762" t="str">
            <v>283МИК089</v>
          </cell>
          <cell r="I762">
            <v>42460</v>
          </cell>
          <cell r="J762" t="str">
            <v>1987</v>
          </cell>
          <cell r="K762">
            <v>6978</v>
          </cell>
          <cell r="L762">
            <v>5767</v>
          </cell>
          <cell r="M762">
            <v>147.69999999999999</v>
          </cell>
          <cell r="N762">
            <v>33.200000000000003</v>
          </cell>
          <cell r="O762">
            <v>603008</v>
          </cell>
          <cell r="P762">
            <v>1090200</v>
          </cell>
          <cell r="Q762">
            <v>429800</v>
          </cell>
          <cell r="R762">
            <v>0</v>
          </cell>
          <cell r="S762" t="str">
            <v>F</v>
          </cell>
          <cell r="T762" t="str">
            <v>С</v>
          </cell>
          <cell r="U762" t="str">
            <v>Изолация на външна стена , Изолация на под, Изолация на покрив, Подмяна на дограма</v>
          </cell>
          <cell r="V762">
            <v>669882</v>
          </cell>
          <cell r="W762">
            <v>361.08</v>
          </cell>
          <cell r="X762">
            <v>125487</v>
          </cell>
          <cell r="Y762">
            <v>746777</v>
          </cell>
          <cell r="Z762">
            <v>5.9509999999999996</v>
          </cell>
          <cell r="AA762" t="str">
            <v>„НП за ЕЕ на МЖС"</v>
          </cell>
          <cell r="AB762">
            <v>61.44</v>
          </cell>
        </row>
        <row r="763">
          <cell r="A763">
            <v>176817511</v>
          </cell>
          <cell r="B763" t="str">
            <v>СДРУЖЕНИЕ НА СОБСТВЕНИЦИТЕ, ГР.СЕВЛИЕВО,Ж.К. "МИТКО ПАЛАУЗОВ", БЛ.10, ВХ.А и Б</v>
          </cell>
          <cell r="C763" t="str">
            <v>ЖИЛ. СГРАДА-СЕВЛИЕВО</v>
          </cell>
          <cell r="D763" t="str">
            <v>обл.ГАБРОВО</v>
          </cell>
          <cell r="E763" t="str">
            <v>общ.СЕВЛИЕВО</v>
          </cell>
          <cell r="F763" t="str">
            <v>гр.СЕВЛИЕВО</v>
          </cell>
          <cell r="G763" t="str">
            <v>"ПРОКОНТРОЛ" ООД</v>
          </cell>
          <cell r="H763" t="str">
            <v>286ПРО009</v>
          </cell>
          <cell r="I763">
            <v>42109</v>
          </cell>
          <cell r="J763" t="str">
            <v>1993</v>
          </cell>
          <cell r="K763">
            <v>3200</v>
          </cell>
          <cell r="L763">
            <v>2720</v>
          </cell>
          <cell r="M763">
            <v>243.8</v>
          </cell>
          <cell r="N763">
            <v>117.7</v>
          </cell>
          <cell r="O763">
            <v>356466</v>
          </cell>
          <cell r="P763">
            <v>663076</v>
          </cell>
          <cell r="Q763">
            <v>319770</v>
          </cell>
          <cell r="R763">
            <v>0</v>
          </cell>
          <cell r="S763" t="str">
            <v>G</v>
          </cell>
          <cell r="T763" t="str">
            <v>С</v>
          </cell>
          <cell r="U763" t="str">
            <v>Изолация на външна стена , Изолация на покрив, Подмяна на дограма</v>
          </cell>
          <cell r="V763">
            <v>343308</v>
          </cell>
          <cell r="W763">
            <v>93</v>
          </cell>
          <cell r="X763">
            <v>53212.94</v>
          </cell>
          <cell r="Y763">
            <v>291321</v>
          </cell>
          <cell r="Z763">
            <v>5.4745999999999997</v>
          </cell>
          <cell r="AA763" t="str">
            <v>„НП за ЕЕ на МЖС"</v>
          </cell>
          <cell r="AB763">
            <v>51.77</v>
          </cell>
        </row>
        <row r="764">
          <cell r="A764">
            <v>176815396</v>
          </cell>
          <cell r="B764" t="str">
            <v>СДРУЖЕНИЕ НА СОБСТВЕНИЦИТЕ, ГР.СЕВЛИЕВО,Ж.К. "МИТКО ПАЛАУЗОВ" БЛ.12, ВХ.А И ВХ.Б</v>
          </cell>
          <cell r="C764" t="str">
            <v>ЖИЛ. СГРАДА - СЕВЛИЕВО</v>
          </cell>
          <cell r="D764" t="str">
            <v>обл.ГАБРОВО</v>
          </cell>
          <cell r="E764" t="str">
            <v>общ.СЕВЛИЕВО</v>
          </cell>
          <cell r="F764" t="str">
            <v>гр.СЕВЛИЕВО</v>
          </cell>
          <cell r="G764" t="str">
            <v>"ПРОКОНТРОЛ" ООД</v>
          </cell>
          <cell r="H764" t="str">
            <v>286ПРО010</v>
          </cell>
          <cell r="I764">
            <v>42109</v>
          </cell>
          <cell r="J764" t="str">
            <v>1994</v>
          </cell>
          <cell r="K764">
            <v>3200</v>
          </cell>
          <cell r="L764">
            <v>2720</v>
          </cell>
          <cell r="M764">
            <v>252</v>
          </cell>
          <cell r="N764">
            <v>118.8</v>
          </cell>
          <cell r="O764">
            <v>685492</v>
          </cell>
          <cell r="P764">
            <v>733066</v>
          </cell>
          <cell r="Q764">
            <v>323200</v>
          </cell>
          <cell r="R764">
            <v>0</v>
          </cell>
          <cell r="S764" t="str">
            <v>G</v>
          </cell>
          <cell r="T764" t="str">
            <v>С</v>
          </cell>
          <cell r="U764" t="str">
            <v>Изолация на външна стена , Изолация на покрив, Подмяна на дограма</v>
          </cell>
          <cell r="V764">
            <v>410861.7</v>
          </cell>
          <cell r="W764">
            <v>43.7</v>
          </cell>
          <cell r="X764">
            <v>11915</v>
          </cell>
          <cell r="Y764">
            <v>291321</v>
          </cell>
          <cell r="Z764">
            <v>24.4499</v>
          </cell>
          <cell r="AA764" t="str">
            <v>„НП за ЕЕ на МЖС"</v>
          </cell>
          <cell r="AB764">
            <v>56.04</v>
          </cell>
        </row>
        <row r="765">
          <cell r="A765">
            <v>176829862</v>
          </cell>
          <cell r="B765" t="str">
            <v>СДРУЖЕНИЕ НА СОБСТВЕНИЦИТЕ "БЛОК 4"- ГР.ЗЛАТОГРАД,УЛ."БЪЛГАРИЯ" # 182 БЛ.#4</v>
          </cell>
          <cell r="C765" t="str">
            <v>ЖИЛ. СГР.-ЗЛАТОГРАД, БЛОК 4</v>
          </cell>
          <cell r="D765" t="str">
            <v>обл.СМОЛЯН</v>
          </cell>
          <cell r="E765" t="str">
            <v>общ.ЗЛАТОГРАД</v>
          </cell>
          <cell r="F765" t="str">
            <v>гр.ЗЛАТОГРАД</v>
          </cell>
          <cell r="G765" t="str">
            <v>"ПРОКОНТРОЛ" ООД</v>
          </cell>
          <cell r="H765" t="str">
            <v>286ПРО016</v>
          </cell>
          <cell r="I765">
            <v>42172</v>
          </cell>
          <cell r="J765" t="str">
            <v>1986</v>
          </cell>
          <cell r="K765">
            <v>4316.8500000000004</v>
          </cell>
          <cell r="L765">
            <v>3366.44</v>
          </cell>
          <cell r="M765">
            <v>404.3</v>
          </cell>
          <cell r="N765">
            <v>148.19999999999999</v>
          </cell>
          <cell r="O765">
            <v>1099968</v>
          </cell>
          <cell r="P765">
            <v>1361065</v>
          </cell>
          <cell r="Q765">
            <v>499200</v>
          </cell>
          <cell r="R765">
            <v>0</v>
          </cell>
          <cell r="S765" t="str">
            <v>G</v>
          </cell>
          <cell r="T765" t="str">
            <v>С</v>
          </cell>
          <cell r="U765" t="str">
            <v>Изолация на външна стена , Изолация на покрив, Мерки по осветление, Подмяна на дограма</v>
          </cell>
          <cell r="V765">
            <v>862573</v>
          </cell>
          <cell r="W765">
            <v>71.2</v>
          </cell>
          <cell r="X765">
            <v>26791.200000000001</v>
          </cell>
          <cell r="Y765">
            <v>240703</v>
          </cell>
          <cell r="Z765">
            <v>8.9844000000000008</v>
          </cell>
          <cell r="AA765" t="str">
            <v>„НП за ЕЕ на МЖС"</v>
          </cell>
          <cell r="AB765">
            <v>63.37</v>
          </cell>
        </row>
        <row r="766">
          <cell r="A766">
            <v>176829983</v>
          </cell>
          <cell r="B766" t="str">
            <v>СДРУЖЕНИЕ НА СОБСТВЕНИЦИТЕ "БЛОК 5,ГР.ЗЛАТОГРАД</v>
          </cell>
          <cell r="C766" t="str">
            <v>МЖС - ЗЛАТОГРАД</v>
          </cell>
          <cell r="D766" t="str">
            <v>обл.СМОЛЯН</v>
          </cell>
          <cell r="E766" t="str">
            <v>общ.ЗЛАТОГРАД</v>
          </cell>
          <cell r="F766" t="str">
            <v>гр.ЗЛАТОГРАД</v>
          </cell>
          <cell r="G766" t="str">
            <v>"ПРОКОНТРОЛ" ООД</v>
          </cell>
          <cell r="H766" t="str">
            <v>286ПРО017</v>
          </cell>
          <cell r="I766">
            <v>42172</v>
          </cell>
          <cell r="J766" t="str">
            <v>1992</v>
          </cell>
          <cell r="K766">
            <v>4301</v>
          </cell>
          <cell r="L766">
            <v>3362</v>
          </cell>
          <cell r="M766">
            <v>429.8</v>
          </cell>
          <cell r="N766">
            <v>152.6</v>
          </cell>
          <cell r="O766">
            <v>1238263.6000000001</v>
          </cell>
          <cell r="P766">
            <v>1444963</v>
          </cell>
          <cell r="Q766">
            <v>513000</v>
          </cell>
          <cell r="R766">
            <v>0</v>
          </cell>
          <cell r="S766" t="str">
            <v>G</v>
          </cell>
          <cell r="T766" t="str">
            <v>С</v>
          </cell>
          <cell r="U766" t="str">
            <v>Изолация на външна стена , Изолация на покрив, Мерки по осветление, Подмяна на дограма</v>
          </cell>
          <cell r="V766">
            <v>932814</v>
          </cell>
          <cell r="W766">
            <v>69.89</v>
          </cell>
          <cell r="X766">
            <v>27351.200000000001</v>
          </cell>
          <cell r="Y766">
            <v>234582</v>
          </cell>
          <cell r="Z766">
            <v>8.5765999999999991</v>
          </cell>
          <cell r="AA766" t="str">
            <v>„НП за ЕЕ на МЖС"</v>
          </cell>
          <cell r="AB766">
            <v>64.55</v>
          </cell>
        </row>
        <row r="767">
          <cell r="A767">
            <v>176830003</v>
          </cell>
          <cell r="B767" t="str">
            <v>СДРУЖЕНИЕ НА СОБСТВЕНИЦИТЕ "БЛОК 6" ГР. ЗЛАТОГРАД, УЛ."БЪЛГАРИЯ"#184, БЛ.#6""</v>
          </cell>
          <cell r="C767" t="str">
            <v>ЖИЛ. СГР.-ЗЛАТОГРАД, БЛ. 6</v>
          </cell>
          <cell r="D767" t="str">
            <v>обл.СМОЛЯН</v>
          </cell>
          <cell r="E767" t="str">
            <v>общ.ЗЛАТОГРАД</v>
          </cell>
          <cell r="F767" t="str">
            <v>гр.ЗЛАТОГРАД</v>
          </cell>
          <cell r="G767" t="str">
            <v>"ПРОКОНТРОЛ" ООД</v>
          </cell>
          <cell r="H767" t="str">
            <v>286ПРО018</v>
          </cell>
          <cell r="I767">
            <v>42172</v>
          </cell>
          <cell r="J767" t="str">
            <v>1985</v>
          </cell>
          <cell r="K767">
            <v>4301.12</v>
          </cell>
          <cell r="L767">
            <v>3378</v>
          </cell>
          <cell r="M767">
            <v>402.3</v>
          </cell>
          <cell r="N767">
            <v>142.6</v>
          </cell>
          <cell r="O767">
            <v>1079291</v>
          </cell>
          <cell r="P767">
            <v>1358968</v>
          </cell>
          <cell r="Q767">
            <v>481500</v>
          </cell>
          <cell r="R767">
            <v>0</v>
          </cell>
          <cell r="S767" t="str">
            <v>G</v>
          </cell>
          <cell r="T767" t="str">
            <v>С</v>
          </cell>
          <cell r="U767" t="str">
            <v>Изолация на външна стена , Изолация на покрив, Мерки по осветление, Подмяна на дограма</v>
          </cell>
          <cell r="V767">
            <v>878011</v>
          </cell>
          <cell r="W767">
            <v>72.34</v>
          </cell>
          <cell r="X767">
            <v>28916.799999999999</v>
          </cell>
          <cell r="Y767">
            <v>243973</v>
          </cell>
          <cell r="Z767">
            <v>8.4369999999999994</v>
          </cell>
          <cell r="AA767" t="str">
            <v>„НП за ЕЕ на МЖС"</v>
          </cell>
          <cell r="AB767">
            <v>64.599999999999994</v>
          </cell>
        </row>
        <row r="768">
          <cell r="A768">
            <v>176825497</v>
          </cell>
          <cell r="B768" t="str">
            <v>СДРУЖЕНИЕ НА СОБСТВЕНИЦИТЕ "БЯЛА БОНА"15, В.ТЪРНОВО</v>
          </cell>
          <cell r="C768" t="str">
            <v>МЖС</v>
          </cell>
          <cell r="D768" t="str">
            <v>обл.ВЕЛИКО ТЪРНОВО</v>
          </cell>
          <cell r="E768" t="str">
            <v>общ.ВЕЛИКО ТЪРНОВО</v>
          </cell>
          <cell r="F768" t="str">
            <v>гр.ВЕЛИКО ТЪРНОВО</v>
          </cell>
          <cell r="G768" t="str">
            <v>"ПРОКОНТРОЛ" ООД</v>
          </cell>
          <cell r="H768" t="str">
            <v>286ПРО019</v>
          </cell>
          <cell r="I768">
            <v>42555</v>
          </cell>
          <cell r="J768" t="str">
            <v>1988</v>
          </cell>
          <cell r="K768">
            <v>3854.26</v>
          </cell>
          <cell r="L768">
            <v>3230</v>
          </cell>
          <cell r="M768">
            <v>202</v>
          </cell>
          <cell r="N768">
            <v>97.4</v>
          </cell>
          <cell r="O768">
            <v>652942</v>
          </cell>
          <cell r="P768">
            <v>706850</v>
          </cell>
          <cell r="Q768">
            <v>314400</v>
          </cell>
          <cell r="R768">
            <v>0</v>
          </cell>
          <cell r="S768" t="str">
            <v>F</v>
          </cell>
          <cell r="T768" t="str">
            <v>С</v>
          </cell>
          <cell r="U768" t="str">
            <v>Изолация на външна стена , Изолация на покрив, Мерки по осветление, Подмяна на дограма</v>
          </cell>
          <cell r="V768">
            <v>392935</v>
          </cell>
          <cell r="W768">
            <v>131.44</v>
          </cell>
          <cell r="X768">
            <v>12416</v>
          </cell>
          <cell r="Y768">
            <v>291270</v>
          </cell>
          <cell r="Z768">
            <v>23.459199999999999</v>
          </cell>
          <cell r="AA768" t="str">
            <v>„НП за ЕЕ на МЖС"</v>
          </cell>
          <cell r="AB768">
            <v>55.58</v>
          </cell>
        </row>
        <row r="769">
          <cell r="A769">
            <v>176829823</v>
          </cell>
          <cell r="B769" t="str">
            <v>СДРУЖЕНИЕ НА СОБСТВЕНИЦИТЕ"БЛОК 2"РОЖЕН", ГР.ЗЛАТОГРАД, ОБЩИНА ЗЛАТОГРАД, УЛ.РОЖЕН #1"</v>
          </cell>
          <cell r="C769" t="str">
            <v>ЖИЛ. СГР.-ЗЛАТОГРАД, БЛ. 2</v>
          </cell>
          <cell r="D769" t="str">
            <v>обл.СМОЛЯН</v>
          </cell>
          <cell r="E769" t="str">
            <v>общ.ЗЛАТОГРАД</v>
          </cell>
          <cell r="F769" t="str">
            <v>гр.ЗЛАТОГРАД</v>
          </cell>
          <cell r="G769" t="str">
            <v>"ПРОКОНТРОЛ" ООД</v>
          </cell>
          <cell r="H769" t="str">
            <v>286ПРО020</v>
          </cell>
          <cell r="I769">
            <v>42192</v>
          </cell>
          <cell r="J769" t="str">
            <v>1981</v>
          </cell>
          <cell r="K769">
            <v>4406.37</v>
          </cell>
          <cell r="L769">
            <v>3611</v>
          </cell>
          <cell r="M769">
            <v>247.2</v>
          </cell>
          <cell r="N769">
            <v>126.9</v>
          </cell>
          <cell r="O769">
            <v>704606</v>
          </cell>
          <cell r="P769">
            <v>892799</v>
          </cell>
          <cell r="Q769">
            <v>458200</v>
          </cell>
          <cell r="R769">
            <v>0</v>
          </cell>
          <cell r="S769" t="str">
            <v>F</v>
          </cell>
          <cell r="T769" t="str">
            <v>С</v>
          </cell>
          <cell r="U769" t="str">
            <v>Изолация на външна стена , Изолация на покрив, Мерки по осветление, Подмяна на дограма</v>
          </cell>
          <cell r="V769">
            <v>435238</v>
          </cell>
          <cell r="W769">
            <v>69.930000000000007</v>
          </cell>
          <cell r="X769">
            <v>21322</v>
          </cell>
          <cell r="Y769">
            <v>239910.3</v>
          </cell>
          <cell r="Z769">
            <v>11.2517</v>
          </cell>
          <cell r="AA769" t="str">
            <v>„НП за ЕЕ на МЖС"</v>
          </cell>
          <cell r="AB769">
            <v>48.74</v>
          </cell>
        </row>
        <row r="770">
          <cell r="A770">
            <v>176829759</v>
          </cell>
          <cell r="B770" t="str">
            <v>СДРУЖЕНИЕ НА СОБСТВЕНИЦИТЕ "БЛОК 200" - ГР.ЗЛАТОГРАД, ОБЩИНА ЗЛАТОГРАД, УЛ." МИНЬОРСКА" # 8, БЛ.200</v>
          </cell>
          <cell r="C770" t="str">
            <v>ЖИЛ. СГР.-ЗЛАТОГРАД</v>
          </cell>
          <cell r="D770" t="str">
            <v>обл.СМОЛЯН</v>
          </cell>
          <cell r="E770" t="str">
            <v>общ.ЗЛАТОГРАД</v>
          </cell>
          <cell r="F770" t="str">
            <v>гр.ЗЛАТОГРАД</v>
          </cell>
          <cell r="G770" t="str">
            <v>"ПРОКОНТРОЛ" ООД</v>
          </cell>
          <cell r="H770" t="str">
            <v>286ПРО021</v>
          </cell>
          <cell r="I770">
            <v>42192</v>
          </cell>
          <cell r="J770" t="str">
            <v>1983</v>
          </cell>
          <cell r="K770">
            <v>5969.3</v>
          </cell>
          <cell r="L770">
            <v>4067.5</v>
          </cell>
          <cell r="M770">
            <v>330.7</v>
          </cell>
          <cell r="N770">
            <v>137.19999999999999</v>
          </cell>
          <cell r="O770">
            <v>1146252</v>
          </cell>
          <cell r="P770">
            <v>1345359</v>
          </cell>
          <cell r="Q770">
            <v>557900</v>
          </cell>
          <cell r="R770">
            <v>0</v>
          </cell>
          <cell r="S770" t="str">
            <v>F</v>
          </cell>
          <cell r="T770" t="str">
            <v>С</v>
          </cell>
          <cell r="U770" t="str">
            <v>Изолация на външна стена , Изолация на покрив, Мерки по осветление, Подмяна на дограма</v>
          </cell>
          <cell r="V770">
            <v>789520</v>
          </cell>
          <cell r="W770">
            <v>53.9</v>
          </cell>
          <cell r="X770">
            <v>21943.5</v>
          </cell>
          <cell r="Y770">
            <v>222740</v>
          </cell>
          <cell r="Z770">
            <v>10.150600000000001</v>
          </cell>
          <cell r="AA770" t="str">
            <v>„НП за ЕЕ на МЖС"</v>
          </cell>
          <cell r="AB770">
            <v>58.68</v>
          </cell>
        </row>
        <row r="771">
          <cell r="A771">
            <v>176823864</v>
          </cell>
          <cell r="B771" t="str">
            <v>СДРУЖЕНИЕ НА СОБСТВЕНИЦИТЕ "РАЙЧО НИКОЛОВ" #3, В. ТЪРНОВО</v>
          </cell>
          <cell r="C771" t="str">
            <v>МЖС</v>
          </cell>
          <cell r="D771" t="str">
            <v>обл.ВЕЛИКО ТЪРНОВО</v>
          </cell>
          <cell r="E771" t="str">
            <v>общ.ВЕЛИКО ТЪРНОВО</v>
          </cell>
          <cell r="F771" t="str">
            <v>гр.ВЕЛИКО ТЪРНОВО</v>
          </cell>
          <cell r="G771" t="str">
            <v>"ПРОКОНТРОЛ" ООД</v>
          </cell>
          <cell r="H771" t="str">
            <v>286ПРО024</v>
          </cell>
          <cell r="I771">
            <v>42206</v>
          </cell>
          <cell r="J771" t="str">
            <v>1978</v>
          </cell>
          <cell r="K771">
            <v>3354.2</v>
          </cell>
          <cell r="L771">
            <v>3252.8</v>
          </cell>
          <cell r="M771">
            <v>198.6</v>
          </cell>
          <cell r="N771">
            <v>99.8</v>
          </cell>
          <cell r="O771">
            <v>646140</v>
          </cell>
          <cell r="P771">
            <v>674765</v>
          </cell>
          <cell r="Q771">
            <v>324800</v>
          </cell>
          <cell r="R771">
            <v>0</v>
          </cell>
          <cell r="S771" t="str">
            <v>E</v>
          </cell>
          <cell r="T771" t="str">
            <v>С</v>
          </cell>
          <cell r="U771" t="str">
            <v>Изолация на външна стена , Изолация на покрив, Подмяна на дограма</v>
          </cell>
          <cell r="V771">
            <v>349968</v>
          </cell>
          <cell r="W771">
            <v>111.92</v>
          </cell>
          <cell r="X771">
            <v>13665.87</v>
          </cell>
          <cell r="Y771">
            <v>251427</v>
          </cell>
          <cell r="Z771">
            <v>18.398099999999999</v>
          </cell>
          <cell r="AA771" t="str">
            <v>„НП за ЕЕ на МЖС"</v>
          </cell>
          <cell r="AB771">
            <v>51.86</v>
          </cell>
        </row>
        <row r="772">
          <cell r="A772">
            <v>176822679</v>
          </cell>
          <cell r="B772" t="str">
            <v>СДРУЖЕНИЕ НА СОБСТВЕНИЦИТЕ,ВЕЛИКО ТЪРНОВО,ул. НИШ №2</v>
          </cell>
          <cell r="C772" t="str">
            <v>МЖС-ТЪРНОВО-НИШ2</v>
          </cell>
          <cell r="D772" t="str">
            <v>обл.ВЕЛИКО ТЪРНОВО</v>
          </cell>
          <cell r="E772" t="str">
            <v>общ.ВЕЛИКО ТЪРНОВО</v>
          </cell>
          <cell r="F772" t="str">
            <v>гр.ВЕЛИКО ТЪРНОВО</v>
          </cell>
          <cell r="G772" t="str">
            <v>"ПРОКОНТРОЛ" ООД</v>
          </cell>
          <cell r="H772" t="str">
            <v>286ПРО025</v>
          </cell>
          <cell r="I772">
            <v>42573</v>
          </cell>
          <cell r="J772" t="str">
            <v>1967</v>
          </cell>
          <cell r="K772">
            <v>3872</v>
          </cell>
          <cell r="L772">
            <v>3527.6</v>
          </cell>
          <cell r="M772">
            <v>171.5</v>
          </cell>
          <cell r="N772">
            <v>82.6</v>
          </cell>
          <cell r="O772">
            <v>264629</v>
          </cell>
          <cell r="P772">
            <v>605154</v>
          </cell>
          <cell r="Q772">
            <v>291400</v>
          </cell>
          <cell r="R772">
            <v>0</v>
          </cell>
          <cell r="S772" t="str">
            <v>F</v>
          </cell>
          <cell r="T772" t="str">
            <v>С</v>
          </cell>
          <cell r="U772" t="str">
            <v>Изолация на външна стена , Изолация на покрив, Подмяна на дограма</v>
          </cell>
          <cell r="V772">
            <v>313721</v>
          </cell>
          <cell r="W772">
            <v>421.62</v>
          </cell>
          <cell r="X772">
            <v>33662</v>
          </cell>
          <cell r="Y772">
            <v>294697.5</v>
          </cell>
          <cell r="Z772">
            <v>8.7545999999999999</v>
          </cell>
          <cell r="AA772" t="str">
            <v>„НП за ЕЕ на МЖС"</v>
          </cell>
          <cell r="AB772">
            <v>51.84</v>
          </cell>
        </row>
        <row r="773">
          <cell r="A773">
            <v>176817696</v>
          </cell>
          <cell r="B773" t="str">
            <v>"СЪГЛАСИЕ - ГР.ПЛЕВЕН, Ж.К."СТОРГОЗИЯ", БЛ.ШПК - 3"</v>
          </cell>
          <cell r="C773" t="str">
            <v>МЖС</v>
          </cell>
          <cell r="D773" t="str">
            <v>обл.ПЛЕВЕН</v>
          </cell>
          <cell r="E773" t="str">
            <v>общ.ПЛЕВЕН</v>
          </cell>
          <cell r="F773" t="str">
            <v>гр.ПЛЕВЕН</v>
          </cell>
          <cell r="G773" t="str">
            <v>"ПРОКОНТРОЛ" ООД</v>
          </cell>
          <cell r="H773" t="str">
            <v>286ПРО026</v>
          </cell>
          <cell r="I773">
            <v>42258</v>
          </cell>
          <cell r="J773" t="str">
            <v>1978</v>
          </cell>
          <cell r="K773">
            <v>5844.8</v>
          </cell>
          <cell r="L773">
            <v>4710</v>
          </cell>
          <cell r="M773">
            <v>170.2</v>
          </cell>
          <cell r="N773">
            <v>92.4</v>
          </cell>
          <cell r="O773">
            <v>492250</v>
          </cell>
          <cell r="P773">
            <v>801496</v>
          </cell>
          <cell r="Q773">
            <v>435300</v>
          </cell>
          <cell r="R773">
            <v>233112</v>
          </cell>
          <cell r="S773" t="str">
            <v>E</v>
          </cell>
          <cell r="T773" t="str">
            <v>С</v>
          </cell>
          <cell r="U773" t="str">
            <v>Изолация на външна стена , Изолация на покрив, Мерки по абонатна станция, Подмяна на дограма</v>
          </cell>
          <cell r="V773">
            <v>366201</v>
          </cell>
          <cell r="W773">
            <v>104.71</v>
          </cell>
          <cell r="X773">
            <v>26718</v>
          </cell>
          <cell r="Y773">
            <v>262930</v>
          </cell>
          <cell r="Z773">
            <v>9.8408999999999995</v>
          </cell>
          <cell r="AA773" t="str">
            <v>„НП за ЕЕ на МЖС"</v>
          </cell>
          <cell r="AB773">
            <v>45.68</v>
          </cell>
        </row>
        <row r="774">
          <cell r="A774">
            <v>176826243</v>
          </cell>
          <cell r="B774" t="str">
            <v>СДРУЖЕНИЕ НА СОБСТВЕНИЦИТЕ "МОМИНА СКАЛА #4-БЛ.51 СМОЛЯН"</v>
          </cell>
          <cell r="C774" t="str">
            <v>МЖС-СМОЛЯН, БЛ. 51</v>
          </cell>
          <cell r="D774" t="str">
            <v>обл.СМОЛЯН</v>
          </cell>
          <cell r="E774" t="str">
            <v>общ.СМОЛЯН</v>
          </cell>
          <cell r="F774" t="str">
            <v>гр.СМОЛЯН</v>
          </cell>
          <cell r="G774" t="str">
            <v>"ПРОКОНТРОЛ" ООД</v>
          </cell>
          <cell r="H774" t="str">
            <v>286ПРО027</v>
          </cell>
          <cell r="I774">
            <v>42278</v>
          </cell>
          <cell r="J774" t="str">
            <v>1986, ЗАЛИЧЕНА</v>
          </cell>
          <cell r="K774">
            <v>4603.7</v>
          </cell>
          <cell r="L774">
            <v>2880.4</v>
          </cell>
          <cell r="M774">
            <v>380.1</v>
          </cell>
          <cell r="N774">
            <v>125.4</v>
          </cell>
          <cell r="O774">
            <v>600159</v>
          </cell>
          <cell r="P774">
            <v>1094738</v>
          </cell>
          <cell r="Q774">
            <v>361300</v>
          </cell>
          <cell r="R774">
            <v>0</v>
          </cell>
          <cell r="S774" t="str">
            <v>G</v>
          </cell>
          <cell r="T774" t="str">
            <v>С</v>
          </cell>
          <cell r="U774" t="str">
            <v>Изолация на външна стена , Изолация на под, Изолация на покрив, Мерки по осветление, Подмяна на дограма</v>
          </cell>
          <cell r="V774">
            <v>734322</v>
          </cell>
          <cell r="W774">
            <v>73.27</v>
          </cell>
          <cell r="X774">
            <v>32786</v>
          </cell>
          <cell r="Y774">
            <v>482639</v>
          </cell>
          <cell r="Z774">
            <v>14.720800000000001</v>
          </cell>
          <cell r="AA774" t="str">
            <v>„НП за ЕЕ на МЖС"</v>
          </cell>
          <cell r="AB774">
            <v>67.069999999999993</v>
          </cell>
        </row>
        <row r="775">
          <cell r="A775">
            <v>176818691</v>
          </cell>
          <cell r="B775" t="str">
            <v>СДРУЖЕНИЕ НА СОБСТВЕНИЦИТЕ "ГР.СМОЛЯН,УЛ."СНЕЖАНКА" #63, БЛ."НЕВЯСТАТА"#17"</v>
          </cell>
          <cell r="C775" t="str">
            <v>МЖС</v>
          </cell>
          <cell r="D775" t="str">
            <v>обл.СМОЛЯН</v>
          </cell>
          <cell r="E775" t="str">
            <v>общ.СМОЛЯН</v>
          </cell>
          <cell r="F775" t="str">
            <v>гр.СМОЛЯН</v>
          </cell>
          <cell r="G775" t="str">
            <v>"ПРОКОНТРОЛ" ООД</v>
          </cell>
          <cell r="H775" t="str">
            <v>286ПРО028</v>
          </cell>
          <cell r="I775">
            <v>42278</v>
          </cell>
          <cell r="J775" t="str">
            <v>1986</v>
          </cell>
          <cell r="K775">
            <v>5594.66</v>
          </cell>
          <cell r="L775">
            <v>3477.85</v>
          </cell>
          <cell r="M775">
            <v>401.6</v>
          </cell>
          <cell r="N775">
            <v>118.3</v>
          </cell>
          <cell r="O775">
            <v>716477</v>
          </cell>
          <cell r="P775">
            <v>1396988</v>
          </cell>
          <cell r="Q775">
            <v>411700</v>
          </cell>
          <cell r="R775">
            <v>0</v>
          </cell>
          <cell r="S775" t="str">
            <v>G</v>
          </cell>
          <cell r="T775" t="str">
            <v>С</v>
          </cell>
          <cell r="U775" t="str">
            <v>Изолация на външна стена , Изолация на под, Изолация на покрив, Мерки по осветление, Подмяна на дограма</v>
          </cell>
          <cell r="V775">
            <v>986271</v>
          </cell>
          <cell r="W775">
            <v>86.77</v>
          </cell>
          <cell r="X775">
            <v>43240</v>
          </cell>
          <cell r="Y775">
            <v>575063</v>
          </cell>
          <cell r="Z775">
            <v>13.299300000000001</v>
          </cell>
          <cell r="AA775" t="str">
            <v>„НП за ЕЕ на МЖС"</v>
          </cell>
          <cell r="AB775">
            <v>70.59</v>
          </cell>
        </row>
        <row r="776">
          <cell r="A776">
            <v>176828842</v>
          </cell>
          <cell r="B776" t="str">
            <v>СДРУЖЕНИЕ НА СОБСТВЕНИЦИТЕ "ГР. СМОЛЯН, УЛ. "АРХ. ПЕТЪР ПЕТРОВ" #7, БЛОК 44"</v>
          </cell>
          <cell r="C776" t="str">
            <v>МЖС-СМОЛЯН, "НОВ ЦЕНТЪР" БЛ. 44</v>
          </cell>
          <cell r="D776" t="str">
            <v>обл.СМОЛЯН</v>
          </cell>
          <cell r="E776" t="str">
            <v>общ.СМОЛЯН</v>
          </cell>
          <cell r="F776" t="str">
            <v>гр.СМОЛЯН</v>
          </cell>
          <cell r="G776">
            <v>0</v>
          </cell>
          <cell r="H776" t="str">
            <v>286ПРО029</v>
          </cell>
          <cell r="I776">
            <v>42278</v>
          </cell>
          <cell r="J776" t="str">
            <v>1983, ЗАЛИЧЕНА</v>
          </cell>
          <cell r="K776">
            <v>4327.8999999999996</v>
          </cell>
          <cell r="L776">
            <v>2836.8</v>
          </cell>
          <cell r="M776">
            <v>290.39999999999998</v>
          </cell>
          <cell r="N776">
            <v>116.5</v>
          </cell>
          <cell r="O776">
            <v>477489</v>
          </cell>
          <cell r="P776">
            <v>824045</v>
          </cell>
          <cell r="Q776">
            <v>330700</v>
          </cell>
          <cell r="R776">
            <v>0</v>
          </cell>
          <cell r="S776" t="str">
            <v>F</v>
          </cell>
          <cell r="T776" t="str">
            <v>С</v>
          </cell>
          <cell r="U776" t="str">
            <v>Изолация на външна стена , Изолация на под, Изолация на покрив, Мерки по осветление, Подмяна на дограма</v>
          </cell>
          <cell r="V776">
            <v>494199</v>
          </cell>
          <cell r="W776">
            <v>63.3</v>
          </cell>
          <cell r="X776">
            <v>26442</v>
          </cell>
          <cell r="Y776">
            <v>475256</v>
          </cell>
          <cell r="Z776">
            <v>17.973500000000001</v>
          </cell>
          <cell r="AA776" t="str">
            <v>„НП за ЕЕ на МЖС"</v>
          </cell>
          <cell r="AB776">
            <v>59.97</v>
          </cell>
        </row>
        <row r="777">
          <cell r="A777">
            <v>176819373</v>
          </cell>
          <cell r="B777" t="str">
            <v>СДРУЖЕНИЕ НА СОБСТВЕНИЦИТЕ "ПЪСТРИНА - 5", гр.МОНТАНА</v>
          </cell>
          <cell r="C777" t="str">
            <v>МЖС</v>
          </cell>
          <cell r="D777" t="str">
            <v>обл.МОНТАНА</v>
          </cell>
          <cell r="E777" t="str">
            <v>общ.МОНТАНА</v>
          </cell>
          <cell r="F777" t="str">
            <v>гр.МОНТАНА</v>
          </cell>
          <cell r="G777" t="str">
            <v>"ПРОКОНТРОЛ" ООД</v>
          </cell>
          <cell r="H777" t="str">
            <v>286ПРО031</v>
          </cell>
          <cell r="I777">
            <v>42474</v>
          </cell>
          <cell r="J777" t="str">
            <v>1994</v>
          </cell>
          <cell r="K777">
            <v>5465</v>
          </cell>
          <cell r="L777">
            <v>11936</v>
          </cell>
          <cell r="M777">
            <v>227.6</v>
          </cell>
          <cell r="N777">
            <v>100.3</v>
          </cell>
          <cell r="O777">
            <v>430071</v>
          </cell>
          <cell r="P777">
            <v>963251</v>
          </cell>
          <cell r="Q777">
            <v>424700</v>
          </cell>
          <cell r="R777">
            <v>0</v>
          </cell>
          <cell r="S777" t="str">
            <v>F</v>
          </cell>
          <cell r="T777" t="str">
            <v>С</v>
          </cell>
          <cell r="U777" t="str">
            <v>Изолация на външна стена , Изолация на под, Изолация на покрив, Мерки по осветление, Подмяна на дограма</v>
          </cell>
          <cell r="V777">
            <v>539186</v>
          </cell>
          <cell r="W777">
            <v>90.63</v>
          </cell>
          <cell r="X777">
            <v>29066.1</v>
          </cell>
          <cell r="Y777">
            <v>319802</v>
          </cell>
          <cell r="Z777">
            <v>11.0025</v>
          </cell>
          <cell r="AA777" t="str">
            <v>„НП за ЕЕ на МЖС"</v>
          </cell>
          <cell r="AB777">
            <v>55.97</v>
          </cell>
        </row>
        <row r="778">
          <cell r="A778">
            <v>176833405</v>
          </cell>
          <cell r="B778" t="str">
            <v>СДРУЖЕНИЕ НА СОБСТВЕНИЦИТЕ "ДЕТЕЛИНА 2015 - БЕРКОВИЦА", ж.к.ИЗГРЕВ, бл.1и бл.2</v>
          </cell>
          <cell r="C778" t="str">
            <v>МЖС-БЕРКОВИЦА, "ИЗГРЕВ", БЛ. 1 И 2</v>
          </cell>
          <cell r="D778" t="str">
            <v>обл.МОНТАНА</v>
          </cell>
          <cell r="E778" t="str">
            <v>общ.БЕРКОВИЦА</v>
          </cell>
          <cell r="F778" t="str">
            <v>гр.БЕРКОВИЦА</v>
          </cell>
          <cell r="G778" t="str">
            <v>"ПРОКОНТРОЛ" ООД</v>
          </cell>
          <cell r="H778" t="str">
            <v>286ПРО033</v>
          </cell>
          <cell r="I778">
            <v>42572</v>
          </cell>
          <cell r="J778">
            <v>0</v>
          </cell>
          <cell r="K778">
            <v>0</v>
          </cell>
          <cell r="L778">
            <v>0</v>
          </cell>
          <cell r="M778">
            <v>339.2</v>
          </cell>
          <cell r="N778">
            <v>114.6</v>
          </cell>
          <cell r="O778">
            <v>703934</v>
          </cell>
          <cell r="P778">
            <v>949995</v>
          </cell>
          <cell r="Q778">
            <v>320800</v>
          </cell>
          <cell r="R778">
            <v>0</v>
          </cell>
          <cell r="S778" t="str">
            <v>F</v>
          </cell>
          <cell r="T778" t="str">
            <v>С</v>
          </cell>
          <cell r="U778" t="str">
            <v>Изолация на външна стена , Изолация на под, Изолация на покрив, Мерки по осветление, Подмяна на дограма</v>
          </cell>
          <cell r="V778">
            <v>629797.9952</v>
          </cell>
          <cell r="W778">
            <v>33.92</v>
          </cell>
          <cell r="X778">
            <v>32812.002999999997</v>
          </cell>
          <cell r="Y778">
            <v>265397</v>
          </cell>
          <cell r="Z778">
            <v>8.0884</v>
          </cell>
          <cell r="AA778" t="str">
            <v>„НП за ЕЕ на МЖС"</v>
          </cell>
          <cell r="AB778">
            <v>66.290000000000006</v>
          </cell>
        </row>
        <row r="779">
          <cell r="A779" t="str">
            <v>RES-SOF46-02-0000001</v>
          </cell>
          <cell r="B779" t="str">
            <v>ЕТАЖНА СОБСТВЕНОСТ, СОФИЯ, КР.СЕЛО, УЛ. ЛАЙОШ КОШУТ-61</v>
          </cell>
          <cell r="C779" t="str">
            <v>ЕТАЖНА СОБСТВЕНОСТ, СОФИЯ, УЛ. ЛАЙОШ КОШУТ-61</v>
          </cell>
          <cell r="D779" t="str">
            <v>обл.СОФИЯ-ГРАД</v>
          </cell>
          <cell r="E779" t="str">
            <v>общ.СТОЛИЧНА</v>
          </cell>
          <cell r="F779" t="str">
            <v>гр.СОФИЯ</v>
          </cell>
          <cell r="G779" t="str">
            <v>"БЪЛГАРО-АВСТРИЙСКА КОНСУЛТАНТСКА КОМПАНИЯ" АД</v>
          </cell>
          <cell r="H779" t="str">
            <v>289ПВЛ004</v>
          </cell>
          <cell r="I779">
            <v>41691</v>
          </cell>
          <cell r="J779" t="str">
            <v>1960</v>
          </cell>
          <cell r="K779">
            <v>661</v>
          </cell>
          <cell r="L779">
            <v>610</v>
          </cell>
          <cell r="M779">
            <v>234</v>
          </cell>
          <cell r="N779">
            <v>104</v>
          </cell>
          <cell r="O779">
            <v>73675</v>
          </cell>
          <cell r="P779">
            <v>128797</v>
          </cell>
          <cell r="Q779">
            <v>63350</v>
          </cell>
          <cell r="R779">
            <v>0</v>
          </cell>
          <cell r="S779" t="str">
            <v>F</v>
          </cell>
          <cell r="T779" t="str">
            <v>С</v>
          </cell>
          <cell r="U779" t="str">
            <v>Изолация на външна стена , Изолация на под, Изолация на покрив, Подмяна на дограма</v>
          </cell>
          <cell r="V779">
            <v>79469</v>
          </cell>
          <cell r="W779">
            <v>46.61</v>
          </cell>
          <cell r="X779">
            <v>12147</v>
          </cell>
          <cell r="Y779">
            <v>59211</v>
          </cell>
          <cell r="Z779">
            <v>4.8745000000000003</v>
          </cell>
          <cell r="AA779" t="str">
            <v>ОП РР „Енергийно обн. на бълг. домове"</v>
          </cell>
          <cell r="AB779">
            <v>61.7</v>
          </cell>
        </row>
        <row r="780">
          <cell r="A780" t="str">
            <v>RES-SOF46-08-0000002</v>
          </cell>
          <cell r="B780" t="str">
            <v xml:space="preserve">ЕТАЖНА СОБСТВЕНОСТ СОФИЯ-жк ИЗГРЕВ , УЛ. А. ЧЕХОВ-24 </v>
          </cell>
          <cell r="C780" t="str">
            <v>ЖИЛ. СГРАДА, ЖК ИЗГРЕВ</v>
          </cell>
          <cell r="D780" t="str">
            <v>обл.СОФИЯ-ГРАД</v>
          </cell>
          <cell r="E780" t="str">
            <v>общ.СТОЛИЧНА</v>
          </cell>
          <cell r="F780" t="str">
            <v>гр.СОФИЯ</v>
          </cell>
          <cell r="G780" t="str">
            <v>"БЪЛГАРО-АВСТРИЙСКА КОНСУЛТАНТСКА КОМПАНИЯ" АД</v>
          </cell>
          <cell r="H780" t="str">
            <v>289ПВЛ006</v>
          </cell>
          <cell r="I780">
            <v>41766</v>
          </cell>
          <cell r="J780" t="str">
            <v>1989</v>
          </cell>
          <cell r="K780">
            <v>1373.33</v>
          </cell>
          <cell r="L780">
            <v>1040.5</v>
          </cell>
          <cell r="M780">
            <v>273.89999999999998</v>
          </cell>
          <cell r="N780">
            <v>147.69999999999999</v>
          </cell>
          <cell r="O780">
            <v>285172</v>
          </cell>
          <cell r="P780">
            <v>285172</v>
          </cell>
          <cell r="Q780">
            <v>153800</v>
          </cell>
          <cell r="R780">
            <v>257914</v>
          </cell>
          <cell r="S780" t="str">
            <v>F</v>
          </cell>
          <cell r="T780" t="str">
            <v>С</v>
          </cell>
          <cell r="U780" t="str">
            <v>Изолация на външна стена , Изолация на под, Изолация на покрив, Мерки по сградни инсталации(тръбна мрежа), Подмяна на дограма</v>
          </cell>
          <cell r="V780">
            <v>131415</v>
          </cell>
          <cell r="W780">
            <v>35.32</v>
          </cell>
          <cell r="X780">
            <v>14892</v>
          </cell>
          <cell r="Y780">
            <v>85490</v>
          </cell>
          <cell r="Z780">
            <v>5.7405999999999997</v>
          </cell>
          <cell r="AA780" t="str">
            <v>ОП РР „Енергийно обн. на бълг. домове"</v>
          </cell>
          <cell r="AB780">
            <v>46.08</v>
          </cell>
        </row>
        <row r="781">
          <cell r="A781" t="str">
            <v>RES-SOF46-01-0000007</v>
          </cell>
          <cell r="B781" t="str">
            <v>ЕТАЖНА СОБСТВЕНОСТ, СОФИЯ, Р-Н СРЕДЕЦ, УЛ."ХАН АСПАРУХ"-48</v>
          </cell>
          <cell r="C781" t="str">
            <v>ЖИЛ. СГРАДА, СОФИЯ</v>
          </cell>
          <cell r="D781" t="str">
            <v>обл.СОФИЯ-ГРАД</v>
          </cell>
          <cell r="E781" t="str">
            <v>общ.СТОЛИЧНА</v>
          </cell>
          <cell r="F781" t="str">
            <v>гр.СОФИЯ</v>
          </cell>
          <cell r="G781" t="str">
            <v>"БЪЛГАРО-АВСТРИЙСКА КОНСУЛТАНТСКА КОМПАНИЯ" АД</v>
          </cell>
          <cell r="H781" t="str">
            <v>289ПВЛ011</v>
          </cell>
          <cell r="I781">
            <v>41976</v>
          </cell>
          <cell r="J781" t="str">
            <v>1961</v>
          </cell>
          <cell r="K781">
            <v>887.52</v>
          </cell>
          <cell r="L781">
            <v>628</v>
          </cell>
          <cell r="M781">
            <v>293</v>
          </cell>
          <cell r="N781">
            <v>133.69999999999999</v>
          </cell>
          <cell r="O781">
            <v>127665</v>
          </cell>
          <cell r="P781">
            <v>184007</v>
          </cell>
          <cell r="Q781">
            <v>84000</v>
          </cell>
          <cell r="R781">
            <v>107809</v>
          </cell>
          <cell r="S781" t="str">
            <v>E</v>
          </cell>
          <cell r="T781" t="str">
            <v>B</v>
          </cell>
          <cell r="U781" t="str">
            <v>Изолация на външна стена , Изолация на под, Изолация на покрив, Мерки по сградни инсталации(тръбна мрежа), Подмяна на дограма</v>
          </cell>
          <cell r="V781">
            <v>100048</v>
          </cell>
          <cell r="W781">
            <v>24.72</v>
          </cell>
          <cell r="X781">
            <v>10005</v>
          </cell>
          <cell r="Y781">
            <v>50386</v>
          </cell>
          <cell r="Z781">
            <v>5.0359999999999996</v>
          </cell>
          <cell r="AA781" t="str">
            <v>ОП РР „Енергийно обн. на бълг. домове"</v>
          </cell>
          <cell r="AB781">
            <v>54.37</v>
          </cell>
        </row>
        <row r="782">
          <cell r="A782">
            <v>176687651</v>
          </cell>
          <cell r="B782" t="str">
            <v>СДРУЖЕНИЕ НА СОБСТВЕНИЦИТЕ "ГР.СОФИЯ, СТОЛИЧНА ОБЩИНА, РАЙОН СРЕДЕЦ, УЛ. ЦАР ИВАН АСЕН II № 8-10"</v>
          </cell>
          <cell r="C782" t="str">
            <v>ЖИЛИЩНА СГРАДА, СОФИЯ</v>
          </cell>
          <cell r="D782" t="str">
            <v>обл.СОФИЯ-ГРАД</v>
          </cell>
          <cell r="E782" t="str">
            <v>общ.СТОЛИЧНА</v>
          </cell>
          <cell r="F782" t="str">
            <v>гр.СОФИЯ</v>
          </cell>
          <cell r="G782" t="str">
            <v>"БЪЛГАРО-АВСТРИЙСКА КОНСУЛТАНТСКА КОМПАНИЯ" АД</v>
          </cell>
          <cell r="H782" t="str">
            <v>289ПВЛ012</v>
          </cell>
          <cell r="I782">
            <v>41978</v>
          </cell>
          <cell r="J782" t="str">
            <v>1962</v>
          </cell>
          <cell r="K782">
            <v>478.14</v>
          </cell>
          <cell r="L782">
            <v>412</v>
          </cell>
          <cell r="M782">
            <v>328.8</v>
          </cell>
          <cell r="N782">
            <v>137.19999999999999</v>
          </cell>
          <cell r="O782">
            <v>72907</v>
          </cell>
          <cell r="P782">
            <v>135461</v>
          </cell>
          <cell r="Q782">
            <v>56530</v>
          </cell>
          <cell r="R782">
            <v>62547</v>
          </cell>
          <cell r="S782" t="str">
            <v>E</v>
          </cell>
          <cell r="T782" t="str">
            <v>С</v>
          </cell>
          <cell r="U782" t="str">
            <v>Изолация на външна стена , Изолация на под, Изолация на покрив, Подмяна на дограма</v>
          </cell>
          <cell r="V782">
            <v>78927</v>
          </cell>
          <cell r="W782">
            <v>19.510000000000002</v>
          </cell>
          <cell r="X782">
            <v>7893</v>
          </cell>
          <cell r="Y782">
            <v>61086</v>
          </cell>
          <cell r="Z782">
            <v>7.7392000000000003</v>
          </cell>
          <cell r="AA782" t="str">
            <v>ОП РР „Енергийно обн. на бълг. домове"</v>
          </cell>
          <cell r="AB782">
            <v>58.26</v>
          </cell>
        </row>
        <row r="783">
          <cell r="A783">
            <v>176640178</v>
          </cell>
          <cell r="B783" t="str">
            <v>СДРУЖЕНИЕ НА СОБСТВЕНИЦИТЕ "УЛ. ВРЪХ МАНЧО, БЛ.4Б, ВХ.В"</v>
          </cell>
          <cell r="C783" t="str">
            <v>ЖИЛИЩНА СГРАДА-СОФИЯ</v>
          </cell>
          <cell r="D783" t="str">
            <v>обл.СОФИЯ-ГРАД</v>
          </cell>
          <cell r="E783" t="str">
            <v>общ.СТОЛИЧНА</v>
          </cell>
          <cell r="F783" t="str">
            <v>гр.СОФИЯ</v>
          </cell>
          <cell r="G783" t="str">
            <v>"БЪЛГАРО-АВСТРИЙСКА КОНСУЛТАНТСКА КОМПАНИЯ" АД</v>
          </cell>
          <cell r="H783" t="str">
            <v>289ПВЛ013</v>
          </cell>
          <cell r="I783">
            <v>42061</v>
          </cell>
          <cell r="J783" t="str">
            <v>1991</v>
          </cell>
          <cell r="K783">
            <v>1462.28</v>
          </cell>
          <cell r="L783">
            <v>1347.7</v>
          </cell>
          <cell r="M783">
            <v>182.4</v>
          </cell>
          <cell r="N783">
            <v>92.4</v>
          </cell>
          <cell r="O783">
            <v>151008</v>
          </cell>
          <cell r="P783">
            <v>245596</v>
          </cell>
          <cell r="Q783">
            <v>125900</v>
          </cell>
          <cell r="R783">
            <v>0</v>
          </cell>
          <cell r="S783" t="str">
            <v>F</v>
          </cell>
          <cell r="T783" t="str">
            <v>С</v>
          </cell>
          <cell r="U783" t="str">
            <v>Изолация на външна стена , Изолация на под, Изолация на покрив, Мерки по осветление, Подмяна на дограма</v>
          </cell>
          <cell r="V783">
            <v>120011</v>
          </cell>
          <cell r="W783">
            <v>44.23</v>
          </cell>
          <cell r="X783">
            <v>15307</v>
          </cell>
          <cell r="Y783">
            <v>119689</v>
          </cell>
          <cell r="Z783">
            <v>7.8192000000000004</v>
          </cell>
          <cell r="AA783" t="str">
            <v>ОП РР „Енергийно обн. на бълг. домове"</v>
          </cell>
          <cell r="AB783">
            <v>48.86</v>
          </cell>
        </row>
        <row r="784">
          <cell r="A784">
            <v>176543715</v>
          </cell>
          <cell r="B784" t="str">
            <v>СДРУЖЕНИЕ НА СОБСТВЕНИЦИТЕ "25 МАРТ", бул. КНЯЗ АЛ. ДОНДУКОВ-КОРСАКОВ №129</v>
          </cell>
          <cell r="C784" t="str">
            <v>ЖИЛИЩНА СГРАДА - СОФИЯ</v>
          </cell>
          <cell r="D784" t="str">
            <v>обл.СОФИЯ-ГРАД</v>
          </cell>
          <cell r="E784" t="str">
            <v>общ.СТОЛИЧНА</v>
          </cell>
          <cell r="F784" t="str">
            <v>гр.СОФИЯ</v>
          </cell>
          <cell r="G784" t="str">
            <v>"БЪЛГАРО-АВСТРИЙСКА КОНСУЛТАНТСКА КОМПАНИЯ" АД</v>
          </cell>
          <cell r="H784" t="str">
            <v>289ПВЛ014</v>
          </cell>
          <cell r="I784">
            <v>42025</v>
          </cell>
          <cell r="J784" t="str">
            <v>1987</v>
          </cell>
          <cell r="K784">
            <v>2527</v>
          </cell>
          <cell r="L784">
            <v>1933</v>
          </cell>
          <cell r="M784">
            <v>192.5</v>
          </cell>
          <cell r="N784">
            <v>105.8</v>
          </cell>
          <cell r="O784">
            <v>249980</v>
          </cell>
          <cell r="P784">
            <v>372157</v>
          </cell>
          <cell r="Q784">
            <v>204600</v>
          </cell>
          <cell r="R784">
            <v>195092</v>
          </cell>
          <cell r="S784" t="str">
            <v>F</v>
          </cell>
          <cell r="T784" t="str">
            <v>С</v>
          </cell>
          <cell r="U784" t="str">
            <v>Изолация на външна стена , Изолация на под, Изолация на покрив, Мерки по сградни инсталации(тръбна мрежа), Подмяна на дограма</v>
          </cell>
          <cell r="V784">
            <v>167561</v>
          </cell>
          <cell r="W784">
            <v>44.36</v>
          </cell>
          <cell r="X784">
            <v>19045</v>
          </cell>
          <cell r="Y784">
            <v>115523</v>
          </cell>
          <cell r="Z784">
            <v>6.0656999999999996</v>
          </cell>
          <cell r="AA784" t="str">
            <v>ОП РР „Енергийно обн. на бълг. домове"</v>
          </cell>
          <cell r="AB784">
            <v>45.02</v>
          </cell>
        </row>
        <row r="785">
          <cell r="A785">
            <v>176707940</v>
          </cell>
          <cell r="B785" t="str">
            <v>СДРУЖЕНИЕ НА СОБСТВЕНИЦИТЕ, СОФИЯ, ЗАХАРНА Ф-КА, "БЛОК 26, ВХ.А И Б"</v>
          </cell>
          <cell r="C785" t="str">
            <v>ЖИЛ. СГРАДА, СОФИЯ</v>
          </cell>
          <cell r="D785" t="str">
            <v>обл.СОФИЯ-ГРАД</v>
          </cell>
          <cell r="E785" t="str">
            <v>общ.СТОЛИЧНА</v>
          </cell>
          <cell r="F785" t="str">
            <v>гр.СОФИЯ</v>
          </cell>
          <cell r="G785" t="str">
            <v>"БЪЛГАРО-АВСТРИЙСКА КОНСУЛТАНТСКА КОМПАНИЯ" АД</v>
          </cell>
          <cell r="H785" t="str">
            <v>289ПВЛ016</v>
          </cell>
          <cell r="I785">
            <v>42059</v>
          </cell>
          <cell r="J785" t="str">
            <v>1957</v>
          </cell>
          <cell r="K785">
            <v>1594.26</v>
          </cell>
          <cell r="L785">
            <v>1029.5999999999999</v>
          </cell>
          <cell r="M785">
            <v>189</v>
          </cell>
          <cell r="N785">
            <v>90</v>
          </cell>
          <cell r="O785">
            <v>84267</v>
          </cell>
          <cell r="P785">
            <v>194787</v>
          </cell>
          <cell r="Q785">
            <v>92900</v>
          </cell>
          <cell r="R785">
            <v>0</v>
          </cell>
          <cell r="S785" t="str">
            <v>E</v>
          </cell>
          <cell r="T785" t="str">
            <v>С</v>
          </cell>
          <cell r="U785" t="str">
            <v>Изолация на външна стена , Изолация на под, Изолация на покрив, Подмяна на дограма</v>
          </cell>
          <cell r="V785">
            <v>101941</v>
          </cell>
          <cell r="W785">
            <v>69.62</v>
          </cell>
          <cell r="X785">
            <v>20388</v>
          </cell>
          <cell r="Y785">
            <v>102434</v>
          </cell>
          <cell r="Z785">
            <v>5.0242000000000004</v>
          </cell>
          <cell r="AA785" t="str">
            <v>ОП РР „Енергийно обн. на бълг. домове"</v>
          </cell>
          <cell r="AB785">
            <v>52.33</v>
          </cell>
        </row>
        <row r="786">
          <cell r="A786">
            <v>176711020</v>
          </cell>
          <cell r="B786" t="str">
            <v>СДРУЖЕНИЕ НА СОБСТВЕНИЦИТЕ ,ГР. СОФИЯ, УЛ. "МОДЕСТ МУСОРГСКИ" №4А</v>
          </cell>
          <cell r="C786" t="str">
            <v>ЖИЛ. СГРАДА - СОФИЯ</v>
          </cell>
          <cell r="D786" t="str">
            <v>обл.СОФИЯ-ГРАД</v>
          </cell>
          <cell r="E786" t="str">
            <v>общ.СТОЛИЧНА</v>
          </cell>
          <cell r="F786" t="str">
            <v>гр.СОФИЯ</v>
          </cell>
          <cell r="G786" t="str">
            <v>"БЪЛГАРО-АВСТРИЙСКА КОНСУЛТАНТСКА КОМПАНИЯ" АД</v>
          </cell>
          <cell r="H786" t="str">
            <v>289ПВЛ017</v>
          </cell>
          <cell r="I786">
            <v>42053</v>
          </cell>
          <cell r="J786" t="str">
            <v>1946</v>
          </cell>
          <cell r="K786">
            <v>842</v>
          </cell>
          <cell r="L786">
            <v>653</v>
          </cell>
          <cell r="M786">
            <v>258.2</v>
          </cell>
          <cell r="N786">
            <v>107.8</v>
          </cell>
          <cell r="O786">
            <v>89391</v>
          </cell>
          <cell r="P786">
            <v>168629</v>
          </cell>
          <cell r="Q786">
            <v>70400</v>
          </cell>
          <cell r="R786">
            <v>74341</v>
          </cell>
          <cell r="S786" t="str">
            <v>E</v>
          </cell>
          <cell r="T786" t="str">
            <v>С</v>
          </cell>
          <cell r="U786" t="str">
            <v>Изолация на външна стена , Изолация на под, Изолация на покрив, Подмяна на дограма</v>
          </cell>
          <cell r="V786">
            <v>98237</v>
          </cell>
          <cell r="W786">
            <v>25.99</v>
          </cell>
          <cell r="X786">
            <v>11159</v>
          </cell>
          <cell r="Y786">
            <v>68977</v>
          </cell>
          <cell r="Z786">
            <v>6.1811999999999996</v>
          </cell>
          <cell r="AA786" t="str">
            <v>ОП РР „Енергийно обн. на бълг. домове"</v>
          </cell>
          <cell r="AB786">
            <v>58.25</v>
          </cell>
        </row>
        <row r="787">
          <cell r="A787">
            <v>176666696</v>
          </cell>
          <cell r="B787" t="str">
            <v>СДРУЖЕНИЕ НА СОБСТВЕНИЦИТЕ "ГР.СОФИЯ,Р-Н "ЛОЗЕНЕЦ", УЛ. КРИЧИМ №13 - МОМИНА СЪЛЗА"</v>
          </cell>
          <cell r="C787" t="str">
            <v>ЖИЛИЩНА СГРАДА, СОФИЯ</v>
          </cell>
          <cell r="D787" t="str">
            <v>обл.СОФИЯ-ГРАД</v>
          </cell>
          <cell r="E787" t="str">
            <v>общ.СТОЛИЧНА</v>
          </cell>
          <cell r="F787" t="str">
            <v>гр.СОФИЯ</v>
          </cell>
          <cell r="G787" t="str">
            <v>"БЪЛГАРО-АВСТРИЙСКА КОНСУЛТАНТСКА КОМПАНИЯ" АД</v>
          </cell>
          <cell r="H787" t="str">
            <v>289ПВЛ018</v>
          </cell>
          <cell r="I787">
            <v>42068</v>
          </cell>
          <cell r="J787" t="str">
            <v>1963</v>
          </cell>
          <cell r="K787">
            <v>1037.6400000000001</v>
          </cell>
          <cell r="L787">
            <v>601.79999999999995</v>
          </cell>
          <cell r="M787">
            <v>222</v>
          </cell>
          <cell r="N787">
            <v>117.2</v>
          </cell>
          <cell r="O787">
            <v>78704</v>
          </cell>
          <cell r="P787">
            <v>133670</v>
          </cell>
          <cell r="Q787">
            <v>70500</v>
          </cell>
          <cell r="R787">
            <v>70797</v>
          </cell>
          <cell r="S787" t="str">
            <v>E</v>
          </cell>
          <cell r="T787" t="str">
            <v>С</v>
          </cell>
          <cell r="U787" t="str">
            <v>Изолация на външна стена , Изолация на под, Изолация на покрив</v>
          </cell>
          <cell r="V787">
            <v>63121</v>
          </cell>
          <cell r="W787">
            <v>16.41</v>
          </cell>
          <cell r="X787">
            <v>7113</v>
          </cell>
          <cell r="Y787">
            <v>39704</v>
          </cell>
          <cell r="Z787">
            <v>5.5818000000000003</v>
          </cell>
          <cell r="AA787" t="str">
            <v>ОП РР „Енергийно обн. на бълг. домове"</v>
          </cell>
          <cell r="AB787">
            <v>47.22</v>
          </cell>
        </row>
        <row r="788">
          <cell r="A788">
            <v>176745535</v>
          </cell>
          <cell r="B788" t="str">
            <v>СДРУЖЕНИЕ НА СОБСТВЕНИЦИТЕ "ГРАД СОФИЯ, СТОЛИЧНА ОБЩИНА-РАЙОН ЛОЗЕНЕЦ УЛ. ТЕОДОСИЙ ТЪРНОВСКИ # 26"</v>
          </cell>
          <cell r="C788" t="str">
            <v>ЖИЛ СГРАДА СОФИЯ</v>
          </cell>
          <cell r="D788" t="str">
            <v>обл.СОФИЯ-ГРАД</v>
          </cell>
          <cell r="E788" t="str">
            <v>общ.СТОЛИЧНА</v>
          </cell>
          <cell r="F788" t="str">
            <v>гр.СОФИЯ</v>
          </cell>
          <cell r="G788" t="str">
            <v>"БЪЛГАРО-АВСТРИЙСКА КОНСУЛТАНТСКА КОМПАНИЯ" АД</v>
          </cell>
          <cell r="H788" t="str">
            <v>289ПВЛ019</v>
          </cell>
          <cell r="I788">
            <v>42068</v>
          </cell>
          <cell r="J788" t="str">
            <v>1936/1992</v>
          </cell>
          <cell r="K788">
            <v>1180.5999999999999</v>
          </cell>
          <cell r="L788">
            <v>976.8</v>
          </cell>
          <cell r="M788">
            <v>250.2</v>
          </cell>
          <cell r="N788">
            <v>99.6</v>
          </cell>
          <cell r="O788">
            <v>123135</v>
          </cell>
          <cell r="P788">
            <v>244404</v>
          </cell>
          <cell r="Q788">
            <v>97300</v>
          </cell>
          <cell r="R788">
            <v>95091</v>
          </cell>
          <cell r="S788" t="str">
            <v>G</v>
          </cell>
          <cell r="T788" t="str">
            <v>С</v>
          </cell>
          <cell r="U788" t="str">
            <v>Изолация на външна стена , Изолация на под, Изолация на покрив, Подмяна на дограма</v>
          </cell>
          <cell r="V788">
            <v>150096</v>
          </cell>
          <cell r="W788">
            <v>42.75</v>
          </cell>
          <cell r="X788">
            <v>17504</v>
          </cell>
          <cell r="Y788">
            <v>77934</v>
          </cell>
          <cell r="Z788">
            <v>4.4523000000000001</v>
          </cell>
          <cell r="AA788" t="str">
            <v>ОП РР „Енергийно обн. на бълг. домове"</v>
          </cell>
          <cell r="AB788">
            <v>61.41</v>
          </cell>
        </row>
        <row r="789">
          <cell r="A789">
            <v>176727779</v>
          </cell>
          <cell r="B789" t="str">
            <v>СДРУЖЕНИЕ НА СОБСТВЕНИЦИТЕ "ГОРНА БАНЯ-ЖАМБИЛИЦА 1"</v>
          </cell>
          <cell r="C789" t="str">
            <v>ЖИЛИЩНА СГРАДА - СОФИЯ</v>
          </cell>
          <cell r="D789" t="str">
            <v>обл.СОФИЯ-ГРАД</v>
          </cell>
          <cell r="E789" t="str">
            <v>общ.СТОЛИЧНА</v>
          </cell>
          <cell r="F789" t="str">
            <v>гр.СОФИЯ</v>
          </cell>
          <cell r="G789" t="str">
            <v>"БЪЛГАРО-АВСТРИЙСКА КОНСУЛТАНТСКА КОМПАНИЯ" АД</v>
          </cell>
          <cell r="H789" t="str">
            <v>289ПВЛ020</v>
          </cell>
          <cell r="I789">
            <v>42075</v>
          </cell>
          <cell r="J789" t="str">
            <v>2001</v>
          </cell>
          <cell r="K789">
            <v>911.42</v>
          </cell>
          <cell r="L789">
            <v>605.6</v>
          </cell>
          <cell r="M789">
            <v>172.2</v>
          </cell>
          <cell r="N789">
            <v>89.2</v>
          </cell>
          <cell r="O789">
            <v>51879</v>
          </cell>
          <cell r="P789">
            <v>104378</v>
          </cell>
          <cell r="Q789">
            <v>54000</v>
          </cell>
          <cell r="R789">
            <v>0</v>
          </cell>
          <cell r="S789" t="str">
            <v>G</v>
          </cell>
          <cell r="T789" t="str">
            <v>С</v>
          </cell>
          <cell r="U789" t="str">
            <v>Изолация на външна стена , Изолация на под, Изолация на покрив</v>
          </cell>
          <cell r="V789">
            <v>50323</v>
          </cell>
          <cell r="W789">
            <v>34.369999999999997</v>
          </cell>
          <cell r="X789">
            <v>11071</v>
          </cell>
          <cell r="Y789">
            <v>87079</v>
          </cell>
          <cell r="Z789">
            <v>7.8654999999999999</v>
          </cell>
          <cell r="AA789" t="str">
            <v>ОП РР „Енергийно обн. на бълг. домове"</v>
          </cell>
          <cell r="AB789">
            <v>48.21</v>
          </cell>
        </row>
        <row r="790">
          <cell r="A790">
            <v>176810602</v>
          </cell>
          <cell r="B790" t="str">
            <v>СДРУЖЕНИЕ НА СОБСТВЕНИЦИТЕ "ЕТАЖНА СОБСТВЕНОСТ НА УЛ. ЦАР СИМЕОН 38, РАЙОН ОБОРИЩЕ, ГР. СОФИЯ"</v>
          </cell>
          <cell r="C790" t="str">
            <v>ЖИЛИЩНА СГРАДА - СОФИЯ</v>
          </cell>
          <cell r="D790" t="str">
            <v>обл.СОФИЯ-ГРАД</v>
          </cell>
          <cell r="E790" t="str">
            <v>общ.СТОЛИЧНА</v>
          </cell>
          <cell r="F790" t="str">
            <v>гр.СОФИЯ</v>
          </cell>
          <cell r="G790" t="str">
            <v>"БЪЛГАРО-АВСТРИЙСКА КОНСУЛТАНТСКА КОМПАНИЯ" АД</v>
          </cell>
          <cell r="H790" t="str">
            <v>289ПВЛ022</v>
          </cell>
          <cell r="I790">
            <v>42093</v>
          </cell>
          <cell r="J790" t="str">
            <v>1939</v>
          </cell>
          <cell r="K790">
            <v>1264.8699999999999</v>
          </cell>
          <cell r="L790">
            <v>887.8</v>
          </cell>
          <cell r="M790">
            <v>280.5</v>
          </cell>
          <cell r="N790">
            <v>121.2</v>
          </cell>
          <cell r="O790">
            <v>75638</v>
          </cell>
          <cell r="P790">
            <v>249089</v>
          </cell>
          <cell r="Q790">
            <v>107600</v>
          </cell>
          <cell r="R790">
            <v>0</v>
          </cell>
          <cell r="S790" t="str">
            <v>E</v>
          </cell>
          <cell r="T790" t="str">
            <v>С</v>
          </cell>
          <cell r="U790" t="str">
            <v>Изолация на външна стена , Изолация на под, Изолация на покрив, Подмяна на дограма</v>
          </cell>
          <cell r="V790">
            <v>141484</v>
          </cell>
          <cell r="W790">
            <v>57.04</v>
          </cell>
          <cell r="X790">
            <v>19172</v>
          </cell>
          <cell r="Y790">
            <v>81325</v>
          </cell>
          <cell r="Z790">
            <v>4.2417999999999996</v>
          </cell>
          <cell r="AA790" t="str">
            <v>ОП РР „Енергийно обн. на бълг. домове"</v>
          </cell>
          <cell r="AB790">
            <v>56.8</v>
          </cell>
        </row>
        <row r="791">
          <cell r="A791">
            <v>176369951</v>
          </cell>
          <cell r="B791" t="str">
            <v>СДРУЖЕНИЕ НА СОБСТВЕНИЦИТЕ "ГР.СОФИЯ , Ж.К. ЗАХАРНА ФАБРИКА БЛ.6"</v>
          </cell>
          <cell r="C791" t="str">
            <v>ЖИЛ. СГРАДА - СОФИЯ</v>
          </cell>
          <cell r="D791" t="str">
            <v>обл.СОФИЯ-ГРАД</v>
          </cell>
          <cell r="E791" t="str">
            <v>общ.СТОЛИЧНА</v>
          </cell>
          <cell r="F791" t="str">
            <v>гр.СОФИЯ</v>
          </cell>
          <cell r="G791" t="str">
            <v>"БЪЛГАРО-АВСТРИЙСКА КОНСУЛТАНТСКА КОМПАНИЯ" АД</v>
          </cell>
          <cell r="H791" t="str">
            <v>289ПВЛ023</v>
          </cell>
          <cell r="I791">
            <v>42095</v>
          </cell>
          <cell r="J791" t="str">
            <v>1949</v>
          </cell>
          <cell r="K791">
            <v>1597.2</v>
          </cell>
          <cell r="L791">
            <v>1085</v>
          </cell>
          <cell r="M791">
            <v>176</v>
          </cell>
          <cell r="N791">
            <v>86.4</v>
          </cell>
          <cell r="O791">
            <v>90987</v>
          </cell>
          <cell r="P791">
            <v>191052</v>
          </cell>
          <cell r="Q791">
            <v>93700</v>
          </cell>
          <cell r="R791">
            <v>11639</v>
          </cell>
          <cell r="S791" t="str">
            <v>E</v>
          </cell>
          <cell r="T791" t="str">
            <v>С</v>
          </cell>
          <cell r="U791" t="str">
            <v>Изолация на външна стена , Изолация на под, Изолация на покрив, Подмяна на дограма</v>
          </cell>
          <cell r="V791">
            <v>97353</v>
          </cell>
          <cell r="W791">
            <v>54.04</v>
          </cell>
          <cell r="X791">
            <v>16552</v>
          </cell>
          <cell r="Y791">
            <v>94380</v>
          </cell>
          <cell r="Z791">
            <v>5.702</v>
          </cell>
          <cell r="AA791" t="str">
            <v>ОП РР „Енергийно обн. на бълг. домове"</v>
          </cell>
          <cell r="AB791">
            <v>50.95</v>
          </cell>
        </row>
        <row r="792">
          <cell r="A792">
            <v>176673349</v>
          </cell>
          <cell r="B792" t="str">
            <v>СДРУЖЕНИЕ НА СОБСТВЕНИЦИТЕ "ГР.СОФИЯ, ОБЩИНА СТОЛИЧНА, Ж.К.КРАСНА ПОЛЯНА-II Ч.,БЛ.206,ВХ.А,Б,В И Г"</v>
          </cell>
          <cell r="C792" t="str">
            <v>МЖС  СОФИЯ</v>
          </cell>
          <cell r="D792" t="str">
            <v>обл.СОФИЯ-ГРАД</v>
          </cell>
          <cell r="E792" t="str">
            <v>общ.СТОЛИЧНА</v>
          </cell>
          <cell r="F792" t="str">
            <v>гр.СОФИЯ</v>
          </cell>
          <cell r="G792" t="str">
            <v>"БЪЛГАРО-АВСТРИЙСКА КОНСУЛТАНТСКА КОМПАНИЯ" АД</v>
          </cell>
          <cell r="H792" t="str">
            <v>289ПВЛ024</v>
          </cell>
          <cell r="I792">
            <v>42100</v>
          </cell>
          <cell r="J792" t="str">
            <v>1962</v>
          </cell>
          <cell r="K792">
            <v>2617.4</v>
          </cell>
          <cell r="L792">
            <v>2323.5</v>
          </cell>
          <cell r="M792">
            <v>254.7</v>
          </cell>
          <cell r="N792">
            <v>127.9</v>
          </cell>
          <cell r="O792">
            <v>327680</v>
          </cell>
          <cell r="P792">
            <v>591829</v>
          </cell>
          <cell r="Q792">
            <v>297300</v>
          </cell>
          <cell r="R792">
            <v>258427</v>
          </cell>
          <cell r="S792" t="str">
            <v>E</v>
          </cell>
          <cell r="T792" t="str">
            <v>С</v>
          </cell>
          <cell r="U792" t="str">
            <v>Изолация на външна стена , Изолация на под, Изолация на покрив, Подмяна на дограма</v>
          </cell>
          <cell r="V792">
            <v>294542</v>
          </cell>
          <cell r="W792">
            <v>85.6</v>
          </cell>
          <cell r="X792">
            <v>35051</v>
          </cell>
          <cell r="Y792">
            <v>206234</v>
          </cell>
          <cell r="Z792">
            <v>5.8837999999999999</v>
          </cell>
          <cell r="AA792" t="str">
            <v>ОП РР „Енергийно обн. на бълг. домове"</v>
          </cell>
          <cell r="AB792">
            <v>49.76</v>
          </cell>
        </row>
        <row r="793">
          <cell r="A793">
            <v>176705056</v>
          </cell>
          <cell r="B793" t="str">
            <v>СДРУЖЕНИЕ НА СОБСТВЕНИЦИТЕ "ГР.СОФИЯ, Ж.К. КВ. КНЯЖЕВО, БЯЛ НАРЦИС #5, ВХ.В</v>
          </cell>
          <cell r="C793" t="str">
            <v>МЖС СОФИЯ</v>
          </cell>
          <cell r="D793" t="str">
            <v>обл.СОФИЯ-ГРАД</v>
          </cell>
          <cell r="E793" t="str">
            <v>общ.СТОЛИЧНА</v>
          </cell>
          <cell r="F793" t="str">
            <v>гр.СОФИЯ</v>
          </cell>
          <cell r="G793" t="str">
            <v>"БЪЛГАРО-АВСТРИЙСКА КОНСУЛТАНТСКА КОМПАНИЯ" АД</v>
          </cell>
          <cell r="H793" t="str">
            <v>289ПВЛ025</v>
          </cell>
          <cell r="I793">
            <v>42102</v>
          </cell>
          <cell r="J793" t="str">
            <v>1992</v>
          </cell>
          <cell r="K793">
            <v>999.86</v>
          </cell>
          <cell r="L793">
            <v>605.29999999999995</v>
          </cell>
          <cell r="M793">
            <v>302.2</v>
          </cell>
          <cell r="N793">
            <v>119.7</v>
          </cell>
          <cell r="O793">
            <v>96101</v>
          </cell>
          <cell r="P793">
            <v>182853</v>
          </cell>
          <cell r="Q793">
            <v>72400</v>
          </cell>
          <cell r="R793">
            <v>0</v>
          </cell>
          <cell r="S793" t="str">
            <v>F</v>
          </cell>
          <cell r="T793" t="str">
            <v>С</v>
          </cell>
          <cell r="U793" t="str">
            <v>Изолация на външна стена , Изолация на под, Изолация на покрив, Подмяна на дограма</v>
          </cell>
          <cell r="V793">
            <v>111305</v>
          </cell>
          <cell r="W793">
            <v>30.99</v>
          </cell>
          <cell r="X793">
            <v>11870</v>
          </cell>
          <cell r="Y793">
            <v>64751</v>
          </cell>
          <cell r="Z793">
            <v>5.4550000000000001</v>
          </cell>
          <cell r="AA793" t="str">
            <v>ОП РР „Енергийно обн. на бълг. домове"</v>
          </cell>
          <cell r="AB793">
            <v>60.87</v>
          </cell>
        </row>
        <row r="794">
          <cell r="A794">
            <v>176735950</v>
          </cell>
          <cell r="B794" t="str">
            <v>СДРУЖЕНИЕ НА СОБСТВЕНИЦИТЕ   Ж.К. НАДЕЖДА БЛ. 262 ВХ.Е</v>
          </cell>
          <cell r="C794" t="str">
            <v>ЖИЛ. СГРАДА - НАДЕЖДА</v>
          </cell>
          <cell r="D794" t="str">
            <v>обл.СОФИЯ-ГРАД</v>
          </cell>
          <cell r="E794" t="str">
            <v>общ.СТОЛИЧНА</v>
          </cell>
          <cell r="F794" t="str">
            <v>гр.СОФИЯ</v>
          </cell>
          <cell r="G794" t="str">
            <v>"БЪЛГАРО-АВСТРИЙСКА КОНСУЛТАНТСКА КОМПАНИЯ" АД</v>
          </cell>
          <cell r="H794" t="str">
            <v>289ПВЛ026</v>
          </cell>
          <cell r="I794">
            <v>42102</v>
          </cell>
          <cell r="J794" t="str">
            <v>1988</v>
          </cell>
          <cell r="K794">
            <v>2786.16</v>
          </cell>
          <cell r="L794">
            <v>2415</v>
          </cell>
          <cell r="M794">
            <v>215</v>
          </cell>
          <cell r="N794">
            <v>118.8</v>
          </cell>
          <cell r="O794">
            <v>380934</v>
          </cell>
          <cell r="P794">
            <v>519136</v>
          </cell>
          <cell r="Q794">
            <v>286900</v>
          </cell>
          <cell r="R794">
            <v>304470</v>
          </cell>
          <cell r="S794" t="str">
            <v>F</v>
          </cell>
          <cell r="T794" t="str">
            <v>С</v>
          </cell>
          <cell r="U794" t="str">
            <v>Изолация на външна стена , Изолация на под, Изолация на покрив, Подмяна на дограма</v>
          </cell>
          <cell r="V794">
            <v>232234</v>
          </cell>
          <cell r="W794">
            <v>68.52</v>
          </cell>
          <cell r="X794">
            <v>27844</v>
          </cell>
          <cell r="Y794">
            <v>175345</v>
          </cell>
          <cell r="Z794">
            <v>6.2973999999999997</v>
          </cell>
          <cell r="AA794" t="str">
            <v>ОП РР „Енергийно обн. на бълг. домове"</v>
          </cell>
          <cell r="AB794">
            <v>44.73</v>
          </cell>
        </row>
        <row r="795">
          <cell r="A795">
            <v>176698847</v>
          </cell>
          <cell r="B795" t="str">
            <v>СДРУЖЕНИЕ НА СОБСТВЕНИЦИТЕ "ГР.СОФИЯ, РАЙОН МЛАДОСТ, Ж.К. МЛАДОСТ I, УЛ. ЙЕРУСАЛИМ #51, ВХ.1</v>
          </cell>
          <cell r="C795" t="str">
            <v>ЖИЛ. СГРАДА - СОФИЯ</v>
          </cell>
          <cell r="D795" t="str">
            <v>обл.СОФИЯ-ГРАД</v>
          </cell>
          <cell r="E795" t="str">
            <v>общ.СТОЛИЧНА</v>
          </cell>
          <cell r="F795" t="str">
            <v>гр.СОФИЯ</v>
          </cell>
          <cell r="G795" t="str">
            <v>"БЪЛГАРО-АВСТРИЙСКА КОНСУЛТАНТСКА КОМПАНИЯ" АД</v>
          </cell>
          <cell r="H795" t="str">
            <v>289ПВЛ027</v>
          </cell>
          <cell r="I795">
            <v>42103</v>
          </cell>
          <cell r="J795" t="str">
            <v>1999</v>
          </cell>
          <cell r="K795">
            <v>3261</v>
          </cell>
          <cell r="L795">
            <v>2904</v>
          </cell>
          <cell r="M795">
            <v>143</v>
          </cell>
          <cell r="N795">
            <v>104.4</v>
          </cell>
          <cell r="O795">
            <v>330602</v>
          </cell>
          <cell r="P795">
            <v>415273</v>
          </cell>
          <cell r="Q795">
            <v>303200</v>
          </cell>
          <cell r="R795">
            <v>258610</v>
          </cell>
          <cell r="S795" t="str">
            <v>E</v>
          </cell>
          <cell r="T795" t="str">
            <v>С</v>
          </cell>
          <cell r="U795" t="str">
            <v>Изолация на външна стена , Изолация на под, Подмяна на дограма</v>
          </cell>
          <cell r="V795">
            <v>112044</v>
          </cell>
          <cell r="W795">
            <v>32.1</v>
          </cell>
          <cell r="X795">
            <v>13232</v>
          </cell>
          <cell r="Y795">
            <v>112304</v>
          </cell>
          <cell r="Z795">
            <v>8.4872999999999994</v>
          </cell>
          <cell r="AA795" t="str">
            <v>ОП РР „Енергийно обн. на бълг. домове"</v>
          </cell>
          <cell r="AB795">
            <v>26.98</v>
          </cell>
        </row>
        <row r="796">
          <cell r="A796">
            <v>176709912</v>
          </cell>
          <cell r="B796" t="str">
            <v>СДРУЖЕНИЕ НА СОБСТВЕНИЦИТЕ "ГР. СОФИЯ, ЖК ЗАХАРНА Ф-КА, БЛОК 18", ВХ. "А И Б"</v>
          </cell>
          <cell r="C796" t="str">
            <v>ЖИЛ. СГРАДА - СОФИЯ</v>
          </cell>
          <cell r="D796" t="str">
            <v>обл.СОФИЯ-ГРАД</v>
          </cell>
          <cell r="E796" t="str">
            <v>общ.СТОЛИЧНА</v>
          </cell>
          <cell r="F796" t="str">
            <v>гр.СОФИЯ</v>
          </cell>
          <cell r="G796" t="str">
            <v>"БЪЛГАРО-АВСТРИЙСКА КОНСУЛТАНТСКА КОМПАНИЯ" АД</v>
          </cell>
          <cell r="H796" t="str">
            <v>289ПВЛ028</v>
          </cell>
          <cell r="I796">
            <v>42104</v>
          </cell>
          <cell r="J796" t="str">
            <v>1942</v>
          </cell>
          <cell r="K796">
            <v>1593.8</v>
          </cell>
          <cell r="L796">
            <v>1094</v>
          </cell>
          <cell r="M796">
            <v>243.7</v>
          </cell>
          <cell r="N796">
            <v>102.9</v>
          </cell>
          <cell r="O796">
            <v>121924</v>
          </cell>
          <cell r="P796">
            <v>266598</v>
          </cell>
          <cell r="Q796">
            <v>112500</v>
          </cell>
          <cell r="R796">
            <v>0</v>
          </cell>
          <cell r="S796" t="str">
            <v>E</v>
          </cell>
          <cell r="T796" t="str">
            <v>С</v>
          </cell>
          <cell r="U796" t="str">
            <v>Изолация на външна стена , Изолация на под, Изолация на покрив, Подмяна на дограма</v>
          </cell>
          <cell r="V796">
            <v>154078</v>
          </cell>
          <cell r="W796">
            <v>43.09</v>
          </cell>
          <cell r="X796">
            <v>16486</v>
          </cell>
          <cell r="Y796">
            <v>93999</v>
          </cell>
          <cell r="Z796">
            <v>5.7016999999999998</v>
          </cell>
          <cell r="AA796" t="str">
            <v>ОП РР „Енергийно обн. на бълг. домове"</v>
          </cell>
          <cell r="AB796">
            <v>57.79</v>
          </cell>
        </row>
        <row r="797">
          <cell r="A797">
            <v>176807150</v>
          </cell>
          <cell r="B797" t="str">
            <v>СДРУЖЕНИЕ НА СОБСТВЕНИЦИТЕ "ЯВОРОВ 54-СЛАТИНА</v>
          </cell>
          <cell r="C797" t="str">
            <v>ЖИЛ. СГРАДА</v>
          </cell>
          <cell r="D797" t="str">
            <v>обл.СОФИЯ-ГРАД</v>
          </cell>
          <cell r="E797" t="str">
            <v>общ.СТОЛИЧНА</v>
          </cell>
          <cell r="F797" t="str">
            <v>гр.СОФИЯ</v>
          </cell>
          <cell r="G797" t="str">
            <v>"БЪЛГАРО-АВСТРИЙСКА КОНСУЛТАНТСКА КОМПАНИЯ" АД</v>
          </cell>
          <cell r="H797" t="str">
            <v>289ПВЛ029</v>
          </cell>
          <cell r="I797">
            <v>42139</v>
          </cell>
          <cell r="J797" t="str">
            <v>1960</v>
          </cell>
          <cell r="K797">
            <v>2029</v>
          </cell>
          <cell r="L797">
            <v>1546</v>
          </cell>
          <cell r="M797">
            <v>233</v>
          </cell>
          <cell r="N797">
            <v>108</v>
          </cell>
          <cell r="O797">
            <v>195660</v>
          </cell>
          <cell r="P797">
            <v>360369</v>
          </cell>
          <cell r="Q797">
            <v>167000</v>
          </cell>
          <cell r="R797">
            <v>157577</v>
          </cell>
          <cell r="S797" t="str">
            <v>E</v>
          </cell>
          <cell r="T797" t="str">
            <v>B</v>
          </cell>
          <cell r="U797" t="str">
            <v>Изолация на външна стена , Изолация на под, Изолация на покрив, Мерки по осветление, Подмяна на дограма</v>
          </cell>
          <cell r="V797">
            <v>193281</v>
          </cell>
          <cell r="W797">
            <v>66.13</v>
          </cell>
          <cell r="X797">
            <v>22974</v>
          </cell>
          <cell r="Y797">
            <v>139754</v>
          </cell>
          <cell r="Z797">
            <v>6.0831</v>
          </cell>
          <cell r="AA797" t="str">
            <v>ОП РР „Енергийно обн. на бълг. домове"</v>
          </cell>
          <cell r="AB797">
            <v>53.63</v>
          </cell>
        </row>
        <row r="798">
          <cell r="A798">
            <v>176805249</v>
          </cell>
          <cell r="B798" t="str">
            <v>СДРУЖЕНИЕ НА СОБСТВЕНИЦИТЕ "ГР.СОФИЯ, СТОЛИЧНА ОБЩИНА, РАЙОН ОБОРИЩЕ, УЛ.ПРОФ. АСЕН ЗЛАТАРОВ #9"</v>
          </cell>
          <cell r="C798" t="str">
            <v>ЖИЛ. СГРАДА-СОФИЯ, УЛ. "АСЕН ЗЛАТАРОВ" 9</v>
          </cell>
          <cell r="D798" t="str">
            <v>обл.СОФИЯ-ГРАД</v>
          </cell>
          <cell r="E798" t="str">
            <v>общ.СТОЛИЧНА</v>
          </cell>
          <cell r="F798" t="str">
            <v>гр.СОФИЯ</v>
          </cell>
          <cell r="G798" t="str">
            <v>"БЪЛГАРО-АВСТРИЙСКА КОНСУЛТАНТСКА КОМПАНИЯ" АД</v>
          </cell>
          <cell r="H798" t="str">
            <v>289ПВЛ030</v>
          </cell>
          <cell r="I798">
            <v>42145</v>
          </cell>
          <cell r="J798" t="str">
            <v>1958</v>
          </cell>
          <cell r="K798">
            <v>1541.04</v>
          </cell>
          <cell r="L798">
            <v>1325.5</v>
          </cell>
          <cell r="M798">
            <v>163</v>
          </cell>
          <cell r="N798">
            <v>85.5</v>
          </cell>
          <cell r="O798">
            <v>151228</v>
          </cell>
          <cell r="P798">
            <v>216186</v>
          </cell>
          <cell r="Q798">
            <v>113400</v>
          </cell>
          <cell r="R798">
            <v>125755</v>
          </cell>
          <cell r="S798" t="str">
            <v>D</v>
          </cell>
          <cell r="T798" t="str">
            <v>B</v>
          </cell>
          <cell r="U798" t="str">
            <v>Изолация на външна стена , Изолация на под, Изолация на покрив, Подмяна на дограма</v>
          </cell>
          <cell r="V798">
            <v>102814</v>
          </cell>
          <cell r="W798">
            <v>34.159999999999997</v>
          </cell>
          <cell r="X798">
            <v>12051</v>
          </cell>
          <cell r="Y798">
            <v>81706</v>
          </cell>
          <cell r="Z798">
            <v>6.78</v>
          </cell>
          <cell r="AA798" t="str">
            <v>ОП РР „Енергийно обн. на бълг. домове"</v>
          </cell>
          <cell r="AB798">
            <v>47.55</v>
          </cell>
        </row>
        <row r="799">
          <cell r="A799">
            <v>176792556</v>
          </cell>
          <cell r="B799" t="str">
            <v>СДРУЖЕНИЕ НА СОБСТВЕНИЦИТЕ "ГР. СОФИЯ, ОБЩИНА ВИТОША, УЛ. ПРЕКИ ПЪТ # 61-А"</v>
          </cell>
          <cell r="C799" t="str">
            <v>ЖИЛИЩНА СГРАДА, СОФИЯ</v>
          </cell>
          <cell r="D799" t="str">
            <v>обл.СОФИЯ-ГРАД</v>
          </cell>
          <cell r="E799" t="str">
            <v>общ.СТОЛИЧНА</v>
          </cell>
          <cell r="F799" t="str">
            <v>гр.СОФИЯ</v>
          </cell>
          <cell r="G799" t="str">
            <v>"БЪЛГАРО-АВСТРИЙСКА КОНСУЛТАНТСКА КОМПАНИЯ" АД</v>
          </cell>
          <cell r="H799" t="str">
            <v>289ПВЛ031</v>
          </cell>
          <cell r="I799">
            <v>42148</v>
          </cell>
          <cell r="J799" t="str">
            <v>1992</v>
          </cell>
          <cell r="K799">
            <v>1957.7</v>
          </cell>
          <cell r="L799">
            <v>1746</v>
          </cell>
          <cell r="M799">
            <v>166.4</v>
          </cell>
          <cell r="N799">
            <v>73.400000000000006</v>
          </cell>
          <cell r="O799">
            <v>120379</v>
          </cell>
          <cell r="P799">
            <v>290588</v>
          </cell>
          <cell r="Q799">
            <v>128190</v>
          </cell>
          <cell r="R799">
            <v>0</v>
          </cell>
          <cell r="S799" t="str">
            <v>F</v>
          </cell>
          <cell r="T799" t="str">
            <v>B</v>
          </cell>
          <cell r="U799" t="str">
            <v>Изолация на външна стена , Изолация на под, Изолация на покрив, Мерки по осветление, Подмяна на дограма</v>
          </cell>
          <cell r="V799">
            <v>162395</v>
          </cell>
          <cell r="W799">
            <v>87.88</v>
          </cell>
          <cell r="X799">
            <v>24969</v>
          </cell>
          <cell r="Y799">
            <v>118896</v>
          </cell>
          <cell r="Z799">
            <v>4.7617000000000003</v>
          </cell>
          <cell r="AA799" t="str">
            <v>ОП РР „Енергийно обн. на бълг. домове"</v>
          </cell>
          <cell r="AB799">
            <v>55.88</v>
          </cell>
        </row>
        <row r="800">
          <cell r="A800">
            <v>176310390</v>
          </cell>
          <cell r="B800" t="str">
            <v>СДРУЖЕНИЕ НА СОБСТВЕНИЦИТЕ ГР. СОФИЯ,КВ. ЗАХАРНА ФАБРИКА, БЛ.15</v>
          </cell>
          <cell r="C800" t="str">
            <v>ЖИЛ. СГР.-СОФИЯ, ЖК. ЗАХ. Ф-КА, БЛ. 15</v>
          </cell>
          <cell r="D800" t="str">
            <v>обл.СОФИЯ-ГРАД</v>
          </cell>
          <cell r="E800" t="str">
            <v>общ.СТОЛИЧНА</v>
          </cell>
          <cell r="F800" t="str">
            <v>гр.СОФИЯ</v>
          </cell>
          <cell r="G800" t="str">
            <v>"БЪЛГАРО-АВСТРИЙСКА КОНСУЛТАНТСКА КОМПАНИЯ" АД</v>
          </cell>
          <cell r="H800" t="str">
            <v>289ПВЛ032</v>
          </cell>
          <cell r="I800">
            <v>42152</v>
          </cell>
          <cell r="J800" t="str">
            <v>1945</v>
          </cell>
          <cell r="K800">
            <v>1595.77</v>
          </cell>
          <cell r="L800">
            <v>1098.4000000000001</v>
          </cell>
          <cell r="M800">
            <v>164.2</v>
          </cell>
          <cell r="N800">
            <v>79</v>
          </cell>
          <cell r="O800">
            <v>99485</v>
          </cell>
          <cell r="P800">
            <v>180282</v>
          </cell>
          <cell r="Q800">
            <v>86750</v>
          </cell>
          <cell r="R800">
            <v>0</v>
          </cell>
          <cell r="S800" t="str">
            <v>F</v>
          </cell>
          <cell r="T800" t="str">
            <v>С</v>
          </cell>
          <cell r="U800" t="str">
            <v>Изолация на външна стена , Изолация на под, Изолация на покрив, Подмяна на дограма</v>
          </cell>
          <cell r="V800">
            <v>93536</v>
          </cell>
          <cell r="W800">
            <v>41.77</v>
          </cell>
          <cell r="X800">
            <v>11971</v>
          </cell>
          <cell r="Y800">
            <v>99877</v>
          </cell>
          <cell r="Z800">
            <v>8.3431999999999995</v>
          </cell>
          <cell r="AA800" t="str">
            <v>ОП РР „Енергийно обн. на бълг. домове"</v>
          </cell>
          <cell r="AB800">
            <v>51.88</v>
          </cell>
        </row>
        <row r="801">
          <cell r="A801">
            <v>176837617</v>
          </cell>
          <cell r="B801" t="str">
            <v xml:space="preserve">СДРУЖЕНИЕ НА СОБСТВЕНИЦИТЕ "ЕТАЖНА СОБСТВЕНОСТ,КВ.ВИТОША,БЛ.3,ГР.СОФИЯ,СТОЛИЧНА ОБЩИНА, РАЙОН </v>
          </cell>
          <cell r="C801" t="str">
            <v>ЖИЛ. СГР.-СОФИЯ, КВ. ПАВЛОВО</v>
          </cell>
          <cell r="D801" t="str">
            <v>обл.СОФИЯ-ГРАД</v>
          </cell>
          <cell r="E801" t="str">
            <v>общ.СТОЛИЧНА</v>
          </cell>
          <cell r="F801" t="str">
            <v>гр.СОФИЯ</v>
          </cell>
          <cell r="G801" t="str">
            <v>"БЪЛГАРО-АВСТРИЙСКА КОНСУЛТАНТСКА КОМПАНИЯ" АД</v>
          </cell>
          <cell r="H801" t="str">
            <v>289ПВЛ033</v>
          </cell>
          <cell r="I801">
            <v>42153</v>
          </cell>
          <cell r="J801" t="str">
            <v>1998</v>
          </cell>
          <cell r="K801">
            <v>2420.96</v>
          </cell>
          <cell r="L801">
            <v>2084.1999999999998</v>
          </cell>
          <cell r="M801">
            <v>159.1</v>
          </cell>
          <cell r="N801">
            <v>79</v>
          </cell>
          <cell r="O801">
            <v>205778</v>
          </cell>
          <cell r="P801">
            <v>331585</v>
          </cell>
          <cell r="Q801">
            <v>164560</v>
          </cell>
          <cell r="R801">
            <v>0</v>
          </cell>
          <cell r="S801" t="str">
            <v>E</v>
          </cell>
          <cell r="T801" t="str">
            <v>B</v>
          </cell>
          <cell r="U801" t="str">
            <v>Изолация на външна стена , Изолация на под, Изолация на покрив</v>
          </cell>
          <cell r="V801">
            <v>111776</v>
          </cell>
          <cell r="W801">
            <v>48.17</v>
          </cell>
          <cell r="X801">
            <v>13972</v>
          </cell>
          <cell r="Y801">
            <v>120826</v>
          </cell>
          <cell r="Z801">
            <v>8.6477000000000004</v>
          </cell>
          <cell r="AA801" t="str">
            <v>ОП РР „Енергийно обн. на бълг. домове"</v>
          </cell>
          <cell r="AB801">
            <v>33.700000000000003</v>
          </cell>
        </row>
        <row r="802">
          <cell r="A802">
            <v>176665362</v>
          </cell>
          <cell r="B802" t="str">
            <v>СДРУЖЕНИЕ НА СОБСТВЕНИЦИТЕ "СОФИЯ, УЛ. ЛЮБЕН КАРАВЕЛОВ 6, РАЙОН СРЕДЕЦ"</v>
          </cell>
          <cell r="C802" t="str">
            <v>ЖИЛ. СГР.-СОФИЯ, "Л. КАРАВЕЛОВ" 6</v>
          </cell>
          <cell r="D802" t="str">
            <v>обл.СОФИЯ-ГРАД</v>
          </cell>
          <cell r="E802" t="str">
            <v>общ.СТОЛИЧНА</v>
          </cell>
          <cell r="F802" t="str">
            <v>гр.СОФИЯ</v>
          </cell>
          <cell r="G802" t="str">
            <v>"БЪЛГАРО-АВСТРИЙСКА КОНСУЛТАНТСКА КОМПАНИЯ" АД</v>
          </cell>
          <cell r="H802" t="str">
            <v>289ПВЛ034</v>
          </cell>
          <cell r="I802">
            <v>42160</v>
          </cell>
          <cell r="J802" t="str">
            <v>1936</v>
          </cell>
          <cell r="K802">
            <v>1618.86</v>
          </cell>
          <cell r="L802">
            <v>1279.5999999999999</v>
          </cell>
          <cell r="M802">
            <v>240.9</v>
          </cell>
          <cell r="N802">
            <v>109</v>
          </cell>
          <cell r="O802">
            <v>158948</v>
          </cell>
          <cell r="P802">
            <v>308394</v>
          </cell>
          <cell r="Q802">
            <v>139500</v>
          </cell>
          <cell r="R802">
            <v>124267</v>
          </cell>
          <cell r="S802" t="str">
            <v>F</v>
          </cell>
          <cell r="T802" t="str">
            <v>B</v>
          </cell>
          <cell r="U802" t="str">
            <v>Изолация на външна стена , Изолация на под, Изолация на покрив, Мерки по осветление, Подмяна на дограма</v>
          </cell>
          <cell r="V802">
            <v>168933</v>
          </cell>
          <cell r="W802">
            <v>61.11</v>
          </cell>
          <cell r="X802">
            <v>20640</v>
          </cell>
          <cell r="Y802">
            <v>129766</v>
          </cell>
          <cell r="Z802">
            <v>6.2870999999999997</v>
          </cell>
          <cell r="AA802" t="str">
            <v>ОП РР „Енергийно обн. на бълг. домове"</v>
          </cell>
          <cell r="AB802">
            <v>54.77</v>
          </cell>
        </row>
        <row r="803">
          <cell r="A803">
            <v>176811227</v>
          </cell>
          <cell r="B803" t="str">
            <v>СДРУЖЕНИЕ НА СОБСТВЕНИЦИТЕ "ГР.СОФИЯ, РАЙОН МЛАДОСТ, Ж.К. МЛАДОСТ 4, БЛ. 479, ВХ.1"</v>
          </cell>
          <cell r="C803" t="str">
            <v>ЖИЛИЩНА СГРАДА, Ж.К. МЛАДОСТ, БЛ. 479-СОФИЯ</v>
          </cell>
          <cell r="D803" t="str">
            <v>обл.СОФИЯ-ГРАД</v>
          </cell>
          <cell r="E803" t="str">
            <v>общ.СТОЛИЧНА</v>
          </cell>
          <cell r="F803" t="str">
            <v>гр.СОФИЯ</v>
          </cell>
          <cell r="G803" t="str">
            <v>"БЪЛГАРО-АВСТРИЙСКА КОНСУЛТАНТСКА КОМПАНИЯ" АД</v>
          </cell>
          <cell r="H803" t="str">
            <v>289ПВЛ035</v>
          </cell>
          <cell r="I803">
            <v>42163</v>
          </cell>
          <cell r="J803" t="str">
            <v>1980</v>
          </cell>
          <cell r="K803">
            <v>2574.65</v>
          </cell>
          <cell r="L803">
            <v>2223.9</v>
          </cell>
          <cell r="M803">
            <v>194.9</v>
          </cell>
          <cell r="N803">
            <v>99.2</v>
          </cell>
          <cell r="O803">
            <v>292306</v>
          </cell>
          <cell r="P803">
            <v>433565</v>
          </cell>
          <cell r="Q803">
            <v>220570</v>
          </cell>
          <cell r="R803">
            <v>219393</v>
          </cell>
          <cell r="S803" t="str">
            <v>E</v>
          </cell>
          <cell r="T803" t="str">
            <v>B</v>
          </cell>
          <cell r="U803" t="str">
            <v>Изолация на външна стена , Изолация на под, Изолация на покрив, Мерки по сградни инсталации(тръбна мрежа), Подмяна на дограма</v>
          </cell>
          <cell r="V803">
            <v>212993</v>
          </cell>
          <cell r="W803">
            <v>77.45</v>
          </cell>
          <cell r="X803">
            <v>26094</v>
          </cell>
          <cell r="Y803">
            <v>153540</v>
          </cell>
          <cell r="Z803">
            <v>5.8841000000000001</v>
          </cell>
          <cell r="AA803" t="str">
            <v>ОП РР „Енергийно обн. на бълг. домове"</v>
          </cell>
          <cell r="AB803">
            <v>49.12</v>
          </cell>
        </row>
        <row r="804">
          <cell r="A804">
            <v>176806380</v>
          </cell>
          <cell r="B804" t="str">
            <v>СДРУЖЕНИЕ НА СОБСТВЕНИЦИТЕ УЛ."АНЖЕЛО РОНКАЛИ" # 3 - гр.СОФИЯ</v>
          </cell>
          <cell r="C804" t="str">
            <v>ЖИЛ. СГР.-СОФИЯ, РАЙОН ОБОРИЩЕ</v>
          </cell>
          <cell r="D804" t="str">
            <v>обл.СОФИЯ-ГРАД</v>
          </cell>
          <cell r="E804" t="str">
            <v>общ.СТОЛИЧНА</v>
          </cell>
          <cell r="F804" t="str">
            <v>гр.СОФИЯ</v>
          </cell>
          <cell r="G804" t="str">
            <v>"БЪЛГАРО-АВСТРИЙСКА КОНСУЛТАНТСКА КОМПАНИЯ" АД</v>
          </cell>
          <cell r="H804" t="str">
            <v>289ПВЛ036</v>
          </cell>
          <cell r="I804">
            <v>42176</v>
          </cell>
          <cell r="J804" t="str">
            <v>1958</v>
          </cell>
          <cell r="K804">
            <v>859.54</v>
          </cell>
          <cell r="L804">
            <v>696.6</v>
          </cell>
          <cell r="M804">
            <v>220.5</v>
          </cell>
          <cell r="N804">
            <v>114.8</v>
          </cell>
          <cell r="O804">
            <v>125233</v>
          </cell>
          <cell r="P804">
            <v>153658</v>
          </cell>
          <cell r="Q804">
            <v>80000</v>
          </cell>
          <cell r="R804">
            <v>83058</v>
          </cell>
          <cell r="S804" t="str">
            <v>F</v>
          </cell>
          <cell r="T804" t="str">
            <v>С</v>
          </cell>
          <cell r="U804" t="str">
            <v>Изолация на външна стена , Изолация на под, Изолация на покрив, Подмяна на дограма</v>
          </cell>
          <cell r="V804">
            <v>73613</v>
          </cell>
          <cell r="W804">
            <v>28.94</v>
          </cell>
          <cell r="X804">
            <v>9388</v>
          </cell>
          <cell r="Y804">
            <v>51985</v>
          </cell>
          <cell r="Z804">
            <v>5.5373000000000001</v>
          </cell>
          <cell r="AA804" t="str">
            <v>ОП РР „Енергийно обн. на бълг. домове"</v>
          </cell>
          <cell r="AB804">
            <v>47.9</v>
          </cell>
        </row>
        <row r="805">
          <cell r="A805">
            <v>176811309</v>
          </cell>
          <cell r="B805" t="str">
            <v>СДРУЖЕНИЕ НА СОБСТВЕНИЦИТЕ "ГР. СОФИЯ, Ж.К. МЛАДОСТ 1А, БЛ.520, ВХ. 1</v>
          </cell>
          <cell r="C805" t="str">
            <v>МЖС - СОФИЯ</v>
          </cell>
          <cell r="D805" t="str">
            <v>обл.СОФИЯ-ГРАД</v>
          </cell>
          <cell r="E805" t="str">
            <v>общ.СТОЛИЧНА</v>
          </cell>
          <cell r="F805" t="str">
            <v>гр.СОФИЯ</v>
          </cell>
          <cell r="G805" t="str">
            <v>"БЪЛГАРО-АВСТРИЙСКА КОНСУЛТАНТСКА КОМПАНИЯ" АД</v>
          </cell>
          <cell r="H805" t="str">
            <v>289ПВЛ037</v>
          </cell>
          <cell r="I805">
            <v>42170</v>
          </cell>
          <cell r="J805" t="str">
            <v>1984</v>
          </cell>
          <cell r="K805">
            <v>2093.2399999999998</v>
          </cell>
          <cell r="L805">
            <v>1736.8</v>
          </cell>
          <cell r="M805">
            <v>197.7</v>
          </cell>
          <cell r="N805">
            <v>108.6</v>
          </cell>
          <cell r="O805">
            <v>232939</v>
          </cell>
          <cell r="P805">
            <v>343386</v>
          </cell>
          <cell r="Q805">
            <v>188600</v>
          </cell>
          <cell r="R805">
            <v>178885</v>
          </cell>
          <cell r="S805" t="str">
            <v>E</v>
          </cell>
          <cell r="T805" t="str">
            <v>С</v>
          </cell>
          <cell r="U805" t="str">
            <v>Изолация на външна стена , Изолация на под, Изолация на покрив, Подмяна на дограма</v>
          </cell>
          <cell r="V805">
            <v>154786</v>
          </cell>
          <cell r="W805">
            <v>52.75</v>
          </cell>
          <cell r="X805">
            <v>18364</v>
          </cell>
          <cell r="Y805">
            <v>129788</v>
          </cell>
          <cell r="Z805">
            <v>7.0674999999999999</v>
          </cell>
          <cell r="AA805" t="str">
            <v>ОП РР „Енергийно обн. на бълг. домове"</v>
          </cell>
          <cell r="AB805">
            <v>45.07</v>
          </cell>
        </row>
        <row r="806">
          <cell r="A806">
            <v>176772660</v>
          </cell>
          <cell r="B806" t="str">
            <v>СДРУЖЕНИЕ НА СОБСТВЕНИЦИТЕ "ГР.СОФИЯ, РАЙОН ОБОРИЩЕ, УЛ. ШИПКА 35"</v>
          </cell>
          <cell r="C806" t="str">
            <v>МЖС-СОФИЯ</v>
          </cell>
          <cell r="D806" t="str">
            <v>обл.СОФИЯ-ГРАД</v>
          </cell>
          <cell r="E806" t="str">
            <v>общ.СТОЛИЧНА</v>
          </cell>
          <cell r="F806" t="str">
            <v>гр.СОФИЯ</v>
          </cell>
          <cell r="G806" t="str">
            <v>"БЪЛГАРО-АВСТРИЙСКА КОНСУЛТАНТСКА КОМПАНИЯ" АД</v>
          </cell>
          <cell r="H806" t="str">
            <v>289ПВЛ038</v>
          </cell>
          <cell r="I806">
            <v>42171</v>
          </cell>
          <cell r="J806" t="str">
            <v>1936</v>
          </cell>
          <cell r="K806">
            <v>1807.8</v>
          </cell>
          <cell r="L806">
            <v>1553.5</v>
          </cell>
          <cell r="M806">
            <v>257</v>
          </cell>
          <cell r="N806">
            <v>97.7</v>
          </cell>
          <cell r="O806">
            <v>195767</v>
          </cell>
          <cell r="P806">
            <v>399544</v>
          </cell>
          <cell r="Q806">
            <v>151800</v>
          </cell>
          <cell r="R806">
            <v>165978</v>
          </cell>
          <cell r="S806" t="str">
            <v>F</v>
          </cell>
          <cell r="T806" t="str">
            <v>B</v>
          </cell>
          <cell r="U806" t="str">
            <v>Изолация на външна стена , Изолация на под, Изолация на покрив, Мерки по сградни инсталации(тръбна мрежа), Подмяна на дограма</v>
          </cell>
          <cell r="V806">
            <v>247741</v>
          </cell>
          <cell r="W806">
            <v>79.069999999999993</v>
          </cell>
          <cell r="X806">
            <v>28500</v>
          </cell>
          <cell r="Y806">
            <v>152200</v>
          </cell>
          <cell r="Z806">
            <v>5.3403</v>
          </cell>
          <cell r="AA806" t="str">
            <v>ОП РР „Енергийно обн. на бълг. домове"</v>
          </cell>
          <cell r="AB806">
            <v>62</v>
          </cell>
        </row>
        <row r="807">
          <cell r="A807">
            <v>176802192</v>
          </cell>
          <cell r="B807" t="str">
            <v>СДРУЖЕНИЕ НА СОБСТВЕНИЦИТЕ "ГР. СОФИЯ, ОБЩИНА ОБОРИЩЕ, УЛ. АСЕН ЗЛАТАРОВ #3, ВХ.1"</v>
          </cell>
          <cell r="C807" t="str">
            <v>ЖИЛ. СГР.-СОФИЯ, "АСЕН ЗЛАТАРОВ" 3</v>
          </cell>
          <cell r="D807" t="str">
            <v>обл.СОФИЯ-ГРАД</v>
          </cell>
          <cell r="E807" t="str">
            <v>общ.СТОЛИЧНА</v>
          </cell>
          <cell r="F807" t="str">
            <v>гр.СОФИЯ</v>
          </cell>
          <cell r="G807" t="str">
            <v>"БЪЛГАРО-АВСТРИЙСКА КОНСУЛТАНТСКА КОМПАНИЯ" АД</v>
          </cell>
          <cell r="H807" t="str">
            <v>289ПВЛ039</v>
          </cell>
          <cell r="I807">
            <v>42175</v>
          </cell>
          <cell r="J807" t="str">
            <v>1934</v>
          </cell>
          <cell r="K807">
            <v>1824.12</v>
          </cell>
          <cell r="L807">
            <v>1494</v>
          </cell>
          <cell r="M807">
            <v>223.3</v>
          </cell>
          <cell r="N807">
            <v>99.3</v>
          </cell>
          <cell r="O807">
            <v>165254</v>
          </cell>
          <cell r="P807">
            <v>333684</v>
          </cell>
          <cell r="Q807">
            <v>148300</v>
          </cell>
          <cell r="R807">
            <v>132063</v>
          </cell>
          <cell r="S807" t="str">
            <v>E</v>
          </cell>
          <cell r="T807" t="str">
            <v>B</v>
          </cell>
          <cell r="U807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807">
            <v>185403</v>
          </cell>
          <cell r="W807">
            <v>60.7</v>
          </cell>
          <cell r="X807">
            <v>21574</v>
          </cell>
          <cell r="Y807">
            <v>121759</v>
          </cell>
          <cell r="Z807">
            <v>5.6436999999999999</v>
          </cell>
          <cell r="AA807" t="str">
            <v>ОП РР „Енергийно обн. на бълг. домове"</v>
          </cell>
          <cell r="AB807">
            <v>55.56</v>
          </cell>
        </row>
        <row r="808">
          <cell r="A808">
            <v>176803604</v>
          </cell>
          <cell r="B808" t="str">
            <v>СДРУЖЕНИЕ НА СОБСТВЕНИЦИТЕ "ГР.СОФИЯ, СТ.ОБЩИНА-Р-Н ЛОЗЕНЕЦ УЛ. ЯКУБИЦА #14</v>
          </cell>
          <cell r="C808" t="str">
            <v>ЖИЛ. СГРАДА - СОФИЯ</v>
          </cell>
          <cell r="D808" t="str">
            <v>обл.СОФИЯ-ГРАД</v>
          </cell>
          <cell r="E808" t="str">
            <v>общ.СТОЛИЧНА</v>
          </cell>
          <cell r="F808" t="str">
            <v>гр.СОФИЯ</v>
          </cell>
          <cell r="G808" t="str">
            <v>"БЪЛГАРО-АВСТРИЙСКА КОНСУЛТАНТСКА КОМПАНИЯ" АД</v>
          </cell>
          <cell r="H808" t="str">
            <v>289ПВЛ040</v>
          </cell>
          <cell r="I808">
            <v>42181</v>
          </cell>
          <cell r="J808" t="str">
            <v>1996</v>
          </cell>
          <cell r="K808">
            <v>2068.9</v>
          </cell>
          <cell r="L808">
            <v>1891.3</v>
          </cell>
          <cell r="M808">
            <v>225.6</v>
          </cell>
          <cell r="N808">
            <v>91</v>
          </cell>
          <cell r="O808">
            <v>224102</v>
          </cell>
          <cell r="P808">
            <v>426608</v>
          </cell>
          <cell r="Q808">
            <v>171800</v>
          </cell>
          <cell r="R808">
            <v>183989</v>
          </cell>
          <cell r="S808" t="str">
            <v>E</v>
          </cell>
          <cell r="T808" t="str">
            <v>B</v>
          </cell>
          <cell r="U808" t="str">
            <v>Изолация на външна стена , Изолация на под, Изолация на покрив, Подмяна на дограма</v>
          </cell>
          <cell r="V808">
            <v>254807</v>
          </cell>
          <cell r="W808">
            <v>81.180000000000007</v>
          </cell>
          <cell r="X808">
            <v>29267</v>
          </cell>
          <cell r="Y808">
            <v>133349</v>
          </cell>
          <cell r="Z808">
            <v>4.5561999999999996</v>
          </cell>
          <cell r="AA808" t="str">
            <v>ОП РР „Енергийно обн. на бълг. домове"</v>
          </cell>
          <cell r="AB808">
            <v>59.72</v>
          </cell>
        </row>
        <row r="809">
          <cell r="A809">
            <v>176709069</v>
          </cell>
          <cell r="B809" t="str">
            <v>СДРУЖЕНИЕ НА СОБСТВЕНИЦИТЕ НА САМОСТОАТЕЛНИ ОБЕКТИ В ЖИЛИЩНА СГРАДА В РЕЖИМ НА ЕТАЖНА СОБСТВЕНОСТ УЛ</v>
          </cell>
          <cell r="C809" t="str">
            <v>ЖИЛ. СГР.-СОФИЯ, Р-Н "СРЕДЕЦ"</v>
          </cell>
          <cell r="D809" t="str">
            <v>обл.СОФИЯ-ГРАД</v>
          </cell>
          <cell r="E809" t="str">
            <v>общ.СТОЛИЧНА</v>
          </cell>
          <cell r="F809" t="str">
            <v>гр.СОФИЯ</v>
          </cell>
          <cell r="G809" t="str">
            <v>"БЪЛГАРО-АВСТРИЙСКА КОНСУЛТАНТСКА КОМПАНИЯ" АД</v>
          </cell>
          <cell r="H809" t="str">
            <v>289ПВЛ041</v>
          </cell>
          <cell r="I809">
            <v>42184</v>
          </cell>
          <cell r="J809" t="str">
            <v>1941</v>
          </cell>
          <cell r="K809">
            <v>986.76</v>
          </cell>
          <cell r="L809">
            <v>838.6</v>
          </cell>
          <cell r="M809">
            <v>186.7</v>
          </cell>
          <cell r="N809">
            <v>75.3</v>
          </cell>
          <cell r="O809">
            <v>68255</v>
          </cell>
          <cell r="P809">
            <v>156622</v>
          </cell>
          <cell r="Q809">
            <v>63100</v>
          </cell>
          <cell r="R809">
            <v>50055</v>
          </cell>
          <cell r="S809" t="str">
            <v>E</v>
          </cell>
          <cell r="T809" t="str">
            <v>B</v>
          </cell>
          <cell r="U809" t="str">
            <v>Изолация на външна стена , Изолация на под, Изолация на покрив, Подмяна на дограма</v>
          </cell>
          <cell r="V809">
            <v>93485</v>
          </cell>
          <cell r="W809">
            <v>32.54</v>
          </cell>
          <cell r="X809">
            <v>11209</v>
          </cell>
          <cell r="Y809">
            <v>69158</v>
          </cell>
          <cell r="Z809">
            <v>6.1698000000000004</v>
          </cell>
          <cell r="AA809" t="str">
            <v>ОП РР „Енергийно обн. на бълг. домове"</v>
          </cell>
          <cell r="AB809">
            <v>59.68</v>
          </cell>
        </row>
        <row r="810">
          <cell r="A810">
            <v>176809500</v>
          </cell>
          <cell r="B810" t="str">
            <v>СДРУЖЕНИЕ НА СОБСТВЕНИЦИТЕ "НАДЕЖДА - 403 А-Б-В"</v>
          </cell>
          <cell r="C810" t="str">
            <v>ЖИЛ. СГР.-СОФИЯ, ЖК. "НАДЕЖДА"</v>
          </cell>
          <cell r="D810" t="str">
            <v>обл.СОФИЯ-ГРАД</v>
          </cell>
          <cell r="E810" t="str">
            <v>общ.СТОЛИЧНА</v>
          </cell>
          <cell r="F810" t="str">
            <v>гр.СОФИЯ</v>
          </cell>
          <cell r="G810" t="str">
            <v>"БЪЛГАРО-АВСТРИЙСКА КОНСУЛТАНТСКА КОМПАНИЯ" АД</v>
          </cell>
          <cell r="H810" t="str">
            <v>289ПВЛ043</v>
          </cell>
          <cell r="I810">
            <v>42199</v>
          </cell>
          <cell r="J810" t="str">
            <v>1958</v>
          </cell>
          <cell r="K810">
            <v>2138.7600000000002</v>
          </cell>
          <cell r="L810">
            <v>2053.4</v>
          </cell>
          <cell r="M810">
            <v>230</v>
          </cell>
          <cell r="N810">
            <v>100.4</v>
          </cell>
          <cell r="O810">
            <v>268333</v>
          </cell>
          <cell r="P810">
            <v>472117</v>
          </cell>
          <cell r="Q810">
            <v>206040</v>
          </cell>
          <cell r="R810">
            <v>207070</v>
          </cell>
          <cell r="S810" t="str">
            <v>F</v>
          </cell>
          <cell r="T810" t="str">
            <v>B</v>
          </cell>
          <cell r="U810" t="str">
            <v>ВЕИ, Изолация на външна стена , Изолация на под, Изолация на покрив, Мерки по сградни инсталации(тръбна мрежа), Подмяна на дограма</v>
          </cell>
          <cell r="V810">
            <v>266076</v>
          </cell>
          <cell r="W810">
            <v>82.84</v>
          </cell>
          <cell r="X810">
            <v>31743</v>
          </cell>
          <cell r="Y810">
            <v>216139</v>
          </cell>
          <cell r="Z810">
            <v>6.8090000000000002</v>
          </cell>
          <cell r="AA810" t="str">
            <v>ОП РР „Енергийно обн. на бълг. домове"</v>
          </cell>
          <cell r="AB810">
            <v>56.35</v>
          </cell>
        </row>
        <row r="811">
          <cell r="A811">
            <v>176796070</v>
          </cell>
          <cell r="B811" t="str">
            <v>СДРУЖЕНИЕ НА СОБСТВЕНИЦИТЕ "ХРИСТО БОТЕВ 35"-гр. СОФИЯ, р-н КРАСНО СЕЛО, бул. ХРИСТО БОТЕВ # 35</v>
          </cell>
          <cell r="C811" t="str">
            <v>ЖИЛ. СГР.-СОФИЯ, Р-Н "КРАСНО СЕЛО"</v>
          </cell>
          <cell r="D811" t="str">
            <v>обл.СОФИЯ-ГРАД</v>
          </cell>
          <cell r="E811" t="str">
            <v>общ.СТОЛИЧНА</v>
          </cell>
          <cell r="F811" t="str">
            <v>гр.СОФИЯ</v>
          </cell>
          <cell r="G811" t="str">
            <v>"БЪЛГАРО-АВСТРИЙСКА КОНСУЛТАНТСКА КОМПАНИЯ" АД</v>
          </cell>
          <cell r="H811" t="str">
            <v>289ПВЛ044</v>
          </cell>
          <cell r="I811">
            <v>42207</v>
          </cell>
          <cell r="J811" t="str">
            <v>1938</v>
          </cell>
          <cell r="K811">
            <v>2213.1999999999998</v>
          </cell>
          <cell r="L811">
            <v>1854.3</v>
          </cell>
          <cell r="M811">
            <v>233.8</v>
          </cell>
          <cell r="N811">
            <v>126.9</v>
          </cell>
          <cell r="O811">
            <v>274861</v>
          </cell>
          <cell r="P811">
            <v>433467</v>
          </cell>
          <cell r="Q811">
            <v>235300</v>
          </cell>
          <cell r="R811">
            <v>0</v>
          </cell>
          <cell r="S811" t="str">
            <v>F</v>
          </cell>
          <cell r="T811" t="str">
            <v>С</v>
          </cell>
          <cell r="U811" t="str">
            <v>Изолация на външна стена , Изолация на под, Изолация на покрив, Подмяна на дограма</v>
          </cell>
          <cell r="V811">
            <v>198171</v>
          </cell>
          <cell r="W811">
            <v>71.41</v>
          </cell>
          <cell r="X811">
            <v>24171</v>
          </cell>
          <cell r="Y811">
            <v>132495</v>
          </cell>
          <cell r="Z811">
            <v>5.4814999999999996</v>
          </cell>
          <cell r="AA811" t="str">
            <v>ОП РР „Енергийно обн. на бълг. домове"</v>
          </cell>
          <cell r="AB811">
            <v>45.71</v>
          </cell>
        </row>
        <row r="812">
          <cell r="A812">
            <v>176803344</v>
          </cell>
          <cell r="B812" t="str">
            <v>СДРУЖЕНИЕ НА СОБСТВЕНИЦИТЕ "СОФИЯ ВЪДРАЖДАНЕ ТРИ УШИ 107"</v>
          </cell>
          <cell r="C812" t="str">
            <v>ЖИЛ. СГР.-СОФИЯ, ЗОНА Б-19</v>
          </cell>
          <cell r="D812" t="str">
            <v>обл.СОФИЯ-ГРАД</v>
          </cell>
          <cell r="E812" t="str">
            <v>общ.СТОЛИЧНА</v>
          </cell>
          <cell r="F812" t="str">
            <v>гр.СОФИЯ</v>
          </cell>
          <cell r="G812" t="str">
            <v>"БЪЛГАРО-АВСТРИЙСКА КОНСУЛТАНТСКА КОМПАНИЯ" АД</v>
          </cell>
          <cell r="H812" t="str">
            <v>289ПВЛ045</v>
          </cell>
          <cell r="I812">
            <v>42211</v>
          </cell>
          <cell r="J812" t="str">
            <v>2002</v>
          </cell>
          <cell r="K812">
            <v>2665.9</v>
          </cell>
          <cell r="L812">
            <v>2507</v>
          </cell>
          <cell r="M812">
            <v>227.4</v>
          </cell>
          <cell r="N812">
            <v>105</v>
          </cell>
          <cell r="O812">
            <v>299298</v>
          </cell>
          <cell r="P812">
            <v>570116</v>
          </cell>
          <cell r="Q812">
            <v>263400</v>
          </cell>
          <cell r="R812">
            <v>220127</v>
          </cell>
          <cell r="S812" t="str">
            <v>F</v>
          </cell>
          <cell r="T812" t="str">
            <v>B</v>
          </cell>
          <cell r="U812" t="str">
            <v>Изолация на външна стена , Изолация на под, Изолация на покрив, Мерки по сградни инсталации(тръбна мрежа), Подмяна на дограма</v>
          </cell>
          <cell r="V812">
            <v>306761</v>
          </cell>
          <cell r="W812">
            <v>110.81</v>
          </cell>
          <cell r="X812">
            <v>37460</v>
          </cell>
          <cell r="Y812">
            <v>135564</v>
          </cell>
          <cell r="Z812">
            <v>3.6189</v>
          </cell>
          <cell r="AA812" t="str">
            <v>ОП РР „Енергийно обн. на бълг. домове"</v>
          </cell>
          <cell r="AB812">
            <v>53.8</v>
          </cell>
        </row>
        <row r="813">
          <cell r="A813">
            <v>176810634</v>
          </cell>
          <cell r="B813" t="str">
            <v>СДРУЖЕНИЕ НА СОБСТВЕНИЦИТЕ "ГР. СОФИЯ, РАЙОН ТРИАДИЦА, БУЛ. П.ЕВТИМИЙ # 92"</v>
          </cell>
          <cell r="C813" t="str">
            <v>ЖИЛ. СГРАДА - СОФИЯ</v>
          </cell>
          <cell r="D813" t="str">
            <v>обл.СОФИЯ-ГРАД</v>
          </cell>
          <cell r="E813" t="str">
            <v>общ.СТОЛИЧНА</v>
          </cell>
          <cell r="F813" t="str">
            <v>гр.СОФИЯ</v>
          </cell>
          <cell r="G813" t="str">
            <v>"БЪЛГАРО-АВСТРИЙСКА КОНСУЛТАНТСКА КОМПАНИЯ" АД</v>
          </cell>
          <cell r="H813" t="str">
            <v>289ПВЛ046</v>
          </cell>
          <cell r="I813">
            <v>42212</v>
          </cell>
          <cell r="J813" t="str">
            <v>1937</v>
          </cell>
          <cell r="K813">
            <v>1960.6</v>
          </cell>
          <cell r="L813">
            <v>1699.5</v>
          </cell>
          <cell r="M813">
            <v>207.5</v>
          </cell>
          <cell r="N813">
            <v>102.8</v>
          </cell>
          <cell r="O813">
            <v>238248</v>
          </cell>
          <cell r="P813">
            <v>352722</v>
          </cell>
          <cell r="Q813">
            <v>174700</v>
          </cell>
          <cell r="R813">
            <v>170778</v>
          </cell>
          <cell r="S813" t="str">
            <v>E</v>
          </cell>
          <cell r="T813" t="str">
            <v>B</v>
          </cell>
          <cell r="U813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813">
            <v>177999</v>
          </cell>
          <cell r="W813">
            <v>67.19</v>
          </cell>
          <cell r="X813">
            <v>22230</v>
          </cell>
          <cell r="Y813">
            <v>124712</v>
          </cell>
          <cell r="Z813">
            <v>5.61</v>
          </cell>
          <cell r="AA813" t="str">
            <v>ОП РР „Енергийно обн. на бълг. домове"</v>
          </cell>
          <cell r="AB813">
            <v>50.46</v>
          </cell>
        </row>
        <row r="814">
          <cell r="A814">
            <v>176550414</v>
          </cell>
          <cell r="B814" t="str">
            <v>СС - ГР. СОФИЯ, ул. ДУНАВ 6</v>
          </cell>
          <cell r="C814" t="str">
            <v>ЖИЛ. СГРАДА-СОФИЯ, УЛ. "ДУНАВ" № 6</v>
          </cell>
          <cell r="D814" t="str">
            <v>обл.СОФИЯ-ГРАД</v>
          </cell>
          <cell r="E814" t="str">
            <v>общ.СТОЛИЧНА</v>
          </cell>
          <cell r="F814" t="str">
            <v>гр.СОФИЯ</v>
          </cell>
          <cell r="G814" t="str">
            <v>"БЪЛГАРО-АВСТРИЙСКА КОНСУЛТАНТСКА КОМПАНИЯ" АД</v>
          </cell>
          <cell r="H814" t="str">
            <v>289ПВЛ047</v>
          </cell>
          <cell r="I814">
            <v>42214</v>
          </cell>
          <cell r="J814" t="str">
            <v>1937</v>
          </cell>
          <cell r="K814">
            <v>894.49</v>
          </cell>
          <cell r="L814">
            <v>767.8</v>
          </cell>
          <cell r="M814">
            <v>203.8</v>
          </cell>
          <cell r="N814">
            <v>100.6</v>
          </cell>
          <cell r="O814">
            <v>89572</v>
          </cell>
          <cell r="P814">
            <v>156493</v>
          </cell>
          <cell r="Q814">
            <v>77300</v>
          </cell>
          <cell r="R814">
            <v>70246</v>
          </cell>
          <cell r="S814" t="str">
            <v>E</v>
          </cell>
          <cell r="T814" t="str">
            <v>B</v>
          </cell>
          <cell r="U814" t="str">
            <v>Изолация на външна стена , Изолация на под, Изолация на покрив, Подмяна на дограма</v>
          </cell>
          <cell r="V814">
            <v>79220</v>
          </cell>
          <cell r="W814">
            <v>27.21</v>
          </cell>
          <cell r="X814">
            <v>9434</v>
          </cell>
          <cell r="Y814">
            <v>34406</v>
          </cell>
          <cell r="Z814">
            <v>3.6469999999999998</v>
          </cell>
          <cell r="AA814" t="str">
            <v>ОП РР „Енергийно обн. на бълг. домове"</v>
          </cell>
          <cell r="AB814">
            <v>50.62</v>
          </cell>
        </row>
        <row r="815">
          <cell r="A815">
            <v>176808544</v>
          </cell>
          <cell r="B815" t="str">
            <v>СДРУЖЕНИЕ НА СОБСТВЕНИЦИТЕ "ГР.СОФИЯ, БУЛ.БРАТЯ БЪКСТОН #45, ВХОД А И ВХОД Б "</v>
          </cell>
          <cell r="C815" t="str">
            <v>ЖИЛ. СГР.-СОФИЯ, Р-Н "ВИТОША"</v>
          </cell>
          <cell r="D815" t="str">
            <v>обл.СОФИЯ-ГРАД</v>
          </cell>
          <cell r="E815" t="str">
            <v>общ.СТОЛИЧНА</v>
          </cell>
          <cell r="F815" t="str">
            <v>гр.СОФИЯ</v>
          </cell>
          <cell r="G815" t="str">
            <v>"БЪЛГАРО-АВСТРИЙСКА КОНСУЛТАНТСКА КОМПАНИЯ" АД</v>
          </cell>
          <cell r="H815" t="str">
            <v>289ПВЛ048</v>
          </cell>
          <cell r="I815">
            <v>42221</v>
          </cell>
          <cell r="J815" t="str">
            <v>1958</v>
          </cell>
          <cell r="K815">
            <v>1683.64</v>
          </cell>
          <cell r="L815">
            <v>1202.3</v>
          </cell>
          <cell r="M815">
            <v>229.5</v>
          </cell>
          <cell r="N815">
            <v>89.5</v>
          </cell>
          <cell r="O815">
            <v>102150</v>
          </cell>
          <cell r="P815">
            <v>275885</v>
          </cell>
          <cell r="Q815">
            <v>107610</v>
          </cell>
          <cell r="R815">
            <v>0</v>
          </cell>
          <cell r="S815" t="str">
            <v>G</v>
          </cell>
          <cell r="T815" t="str">
            <v>С</v>
          </cell>
          <cell r="U815" t="str">
            <v>Изолация на външна стена , Изолация на под, Изолация на покрив, Подмяна на дограма</v>
          </cell>
          <cell r="V815">
            <v>168271</v>
          </cell>
          <cell r="W815">
            <v>66.510000000000005</v>
          </cell>
          <cell r="X815">
            <v>19873</v>
          </cell>
          <cell r="Y815">
            <v>129699</v>
          </cell>
          <cell r="Z815">
            <v>6.5263</v>
          </cell>
          <cell r="AA815" t="str">
            <v>ОП РР „Енергийно обн. на бълг. домове"</v>
          </cell>
          <cell r="AB815">
            <v>60.99</v>
          </cell>
        </row>
        <row r="816">
          <cell r="A816">
            <v>176809322</v>
          </cell>
          <cell r="B816" t="str">
            <v>СДРУЖЕНИЕ НА СОБСТВЕНИЦИТЕ "ГР.СОФИЯ, ОБЩИНА ОБОРИЩЕ, УЛ. МАРИН ДРИНОВ 26"</v>
          </cell>
          <cell r="C816" t="str">
            <v>ЖИЛ. СГР.-СОФИЯ, УЛ. "МАРИН ДРИНОВ" 26</v>
          </cell>
          <cell r="D816" t="str">
            <v>обл.СОФИЯ-ГРАД</v>
          </cell>
          <cell r="E816" t="str">
            <v>общ.СТОЛИЧНА</v>
          </cell>
          <cell r="F816" t="str">
            <v>гр.СОФИЯ</v>
          </cell>
          <cell r="G816" t="str">
            <v>"БЪЛГАРО-АВСТРИЙСКА КОНСУЛТАНТСКА КОМПАНИЯ" АД</v>
          </cell>
          <cell r="H816" t="str">
            <v>289ПВЛ049</v>
          </cell>
          <cell r="I816">
            <v>42224</v>
          </cell>
          <cell r="J816" t="str">
            <v>1954</v>
          </cell>
          <cell r="K816">
            <v>1125.81</v>
          </cell>
          <cell r="L816">
            <v>1055</v>
          </cell>
          <cell r="M816">
            <v>159.19999999999999</v>
          </cell>
          <cell r="N816">
            <v>78.8</v>
          </cell>
          <cell r="O816">
            <v>98899</v>
          </cell>
          <cell r="P816">
            <v>167909</v>
          </cell>
          <cell r="Q816">
            <v>83130</v>
          </cell>
          <cell r="R816">
            <v>73969</v>
          </cell>
          <cell r="S816" t="str">
            <v>D</v>
          </cell>
          <cell r="T816" t="str">
            <v>B</v>
          </cell>
          <cell r="U816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816">
            <v>84779</v>
          </cell>
          <cell r="W816">
            <v>29.53</v>
          </cell>
          <cell r="X816">
            <v>10166</v>
          </cell>
          <cell r="Y816">
            <v>81893</v>
          </cell>
          <cell r="Z816">
            <v>8.0555000000000003</v>
          </cell>
          <cell r="AA816" t="str">
            <v>ОП РР „Енергийно обн. на бълг. домове"</v>
          </cell>
          <cell r="AB816">
            <v>50.49</v>
          </cell>
        </row>
        <row r="817">
          <cell r="A817">
            <v>176810919</v>
          </cell>
          <cell r="B817" t="str">
            <v>СДРУЖЕНИЕ НА СОБСТВЕНИЦИТЕ " ГРАД СОФИЯ, УЛ.ПАПА ЙОАН ПАВЕЛ II #3"</v>
          </cell>
          <cell r="C817" t="str">
            <v>МЖС  СОФИЯ</v>
          </cell>
          <cell r="D817" t="str">
            <v>обл.СОФИЯ-ГРАД</v>
          </cell>
          <cell r="E817" t="str">
            <v>общ.СТОЛИЧНА</v>
          </cell>
          <cell r="F817" t="str">
            <v>гр.СОФИЯ</v>
          </cell>
          <cell r="G817" t="str">
            <v>"БЪЛГАРО-АВСТРИЙСКА КОНСУЛТАНТСКА КОМПАНИЯ" АД</v>
          </cell>
          <cell r="H817" t="str">
            <v>289ПВЛ050</v>
          </cell>
          <cell r="I817">
            <v>42228</v>
          </cell>
          <cell r="J817" t="str">
            <v>1958</v>
          </cell>
          <cell r="K817">
            <v>1314</v>
          </cell>
          <cell r="L817">
            <v>1012</v>
          </cell>
          <cell r="M817">
            <v>255.6</v>
          </cell>
          <cell r="N817">
            <v>139.6</v>
          </cell>
          <cell r="O817">
            <v>169229</v>
          </cell>
          <cell r="P817">
            <v>258693</v>
          </cell>
          <cell r="Q817">
            <v>141300</v>
          </cell>
          <cell r="R817">
            <v>122905</v>
          </cell>
          <cell r="S817" t="str">
            <v>F</v>
          </cell>
          <cell r="T817" t="str">
            <v>С</v>
          </cell>
          <cell r="U817" t="str">
            <v>Изолация на външна стена , Изолация на под, Подмяна на дограма</v>
          </cell>
          <cell r="V817">
            <v>117401</v>
          </cell>
          <cell r="W817">
            <v>33.020000000000003</v>
          </cell>
          <cell r="X817">
            <v>12446</v>
          </cell>
          <cell r="Y817">
            <v>71769</v>
          </cell>
          <cell r="Z817">
            <v>5.7664</v>
          </cell>
          <cell r="AA817" t="str">
            <v>ОП РР „Енергийно обн. на бълг. домове"</v>
          </cell>
          <cell r="AB817">
            <v>45.38</v>
          </cell>
        </row>
        <row r="818">
          <cell r="A818">
            <v>176831977</v>
          </cell>
          <cell r="B818" t="str">
            <v>Сдружение на собствениците "гр.Благоевград, ж.к. Ален мак бл 41"</v>
          </cell>
          <cell r="C818" t="str">
            <v>МЖС-БЛАГОЕВГРАД, "АЛЕН МАК" 41</v>
          </cell>
          <cell r="D818" t="str">
            <v>обл.БЛАГОЕВГРАД</v>
          </cell>
          <cell r="E818" t="str">
            <v>общ.БЛАГОЕВГРАД</v>
          </cell>
          <cell r="F818" t="str">
            <v>гр.БЛАГОЕВГРАД</v>
          </cell>
          <cell r="G818" t="str">
            <v>"БЪЛГАРО-АВСТРИЙСКА КОНСУЛТАНТСКА КОМПАНИЯ" АД</v>
          </cell>
          <cell r="H818" t="str">
            <v>289ПВЛ051</v>
          </cell>
          <cell r="I818">
            <v>42258</v>
          </cell>
          <cell r="J818" t="str">
            <v>1993</v>
          </cell>
          <cell r="K818">
            <v>4118.8999999999996</v>
          </cell>
          <cell r="L818">
            <v>4008</v>
          </cell>
          <cell r="M818">
            <v>181.9</v>
          </cell>
          <cell r="N818">
            <v>83.2</v>
          </cell>
          <cell r="O818">
            <v>355619</v>
          </cell>
          <cell r="P818">
            <v>729092</v>
          </cell>
          <cell r="Q818">
            <v>333500</v>
          </cell>
          <cell r="R818">
            <v>0</v>
          </cell>
          <cell r="S818" t="str">
            <v>E</v>
          </cell>
          <cell r="T818" t="str">
            <v>С</v>
          </cell>
          <cell r="U818" t="str">
            <v>Изолация на външна стена , Изолация на под, Изолация на покрив, Мерки по осветление, Подмяна на дограма</v>
          </cell>
          <cell r="V818">
            <v>394619</v>
          </cell>
          <cell r="W818">
            <v>108.583</v>
          </cell>
          <cell r="X818">
            <v>76975</v>
          </cell>
          <cell r="Y818">
            <v>467121.31</v>
          </cell>
          <cell r="Z818">
            <v>6.0683999999999996</v>
          </cell>
          <cell r="AA818" t="str">
            <v>„НП за ЕЕ на МЖС"</v>
          </cell>
          <cell r="AB818">
            <v>54.12</v>
          </cell>
        </row>
        <row r="819">
          <cell r="A819">
            <v>176829773</v>
          </cell>
          <cell r="B819" t="str">
            <v>Сдружение на собствениците "гр. Благоевград, ж.к. "Еленово" бл. 207"</v>
          </cell>
          <cell r="C819" t="str">
            <v>МСЖ-БЛАГ-ГРАД</v>
          </cell>
          <cell r="D819" t="str">
            <v>обл.БЛАГОЕВГРАД</v>
          </cell>
          <cell r="E819" t="str">
            <v>общ.БЛАГОЕВГРАД</v>
          </cell>
          <cell r="F819" t="str">
            <v>гр.БЛАГОЕВГРАД</v>
          </cell>
          <cell r="G819" t="str">
            <v>"БЪЛГАРО-АВСТРИЙСКА КОНСУЛТАНТСКА КОМПАНИЯ" АД</v>
          </cell>
          <cell r="H819" t="str">
            <v>289ПВЛ052</v>
          </cell>
          <cell r="I819">
            <v>42264</v>
          </cell>
          <cell r="J819" t="str">
            <v>1989</v>
          </cell>
          <cell r="K819">
            <v>3807.4</v>
          </cell>
          <cell r="L819">
            <v>3796</v>
          </cell>
          <cell r="M819">
            <v>188</v>
          </cell>
          <cell r="N819">
            <v>90</v>
          </cell>
          <cell r="O819">
            <v>354821</v>
          </cell>
          <cell r="P819">
            <v>714176</v>
          </cell>
          <cell r="Q819">
            <v>342000</v>
          </cell>
          <cell r="R819">
            <v>0</v>
          </cell>
          <cell r="S819" t="str">
            <v>E</v>
          </cell>
          <cell r="T819" t="str">
            <v>С</v>
          </cell>
          <cell r="U819" t="str">
            <v>Изолация на външна стена , Изолация на под, Изолация на покрив, Мерки по осветление, Подмяна на дограма</v>
          </cell>
          <cell r="V819">
            <v>369101</v>
          </cell>
          <cell r="W819">
            <v>86.85</v>
          </cell>
          <cell r="X819">
            <v>67467</v>
          </cell>
          <cell r="Y819">
            <v>509230.75</v>
          </cell>
          <cell r="Z819">
            <v>7.5477999999999996</v>
          </cell>
          <cell r="AA819" t="str">
            <v>„НП за ЕЕ на МЖС"</v>
          </cell>
          <cell r="AB819">
            <v>51.68</v>
          </cell>
        </row>
        <row r="820">
          <cell r="A820">
            <v>176826275</v>
          </cell>
          <cell r="B820" t="str">
            <v>Сдружение на собствениците "гр. Благоевград, ж.к. Еленово бл.210</v>
          </cell>
          <cell r="C820" t="str">
            <v>МЖС БЛАГОЕВГРАД</v>
          </cell>
          <cell r="D820" t="str">
            <v>обл.БЛАГОЕВГРАД</v>
          </cell>
          <cell r="E820" t="str">
            <v>общ.БЛАГОЕВГРАД</v>
          </cell>
          <cell r="F820" t="str">
            <v>гр.БЛАГОЕВГРАД</v>
          </cell>
          <cell r="G820" t="str">
            <v>"БЪЛГАРО-АВСТРИЙСКА КОНСУЛТАНТСКА КОМПАНИЯ" АД</v>
          </cell>
          <cell r="H820" t="str">
            <v>289ПВЛ053</v>
          </cell>
          <cell r="I820">
            <v>42272</v>
          </cell>
          <cell r="J820" t="str">
            <v>1988</v>
          </cell>
          <cell r="K820">
            <v>3869.4</v>
          </cell>
          <cell r="L820">
            <v>3737.4</v>
          </cell>
          <cell r="M820">
            <v>181.3</v>
          </cell>
          <cell r="N820">
            <v>89.3</v>
          </cell>
          <cell r="O820">
            <v>358810</v>
          </cell>
          <cell r="P820">
            <v>677582</v>
          </cell>
          <cell r="Q820">
            <v>333900</v>
          </cell>
          <cell r="R820">
            <v>0</v>
          </cell>
          <cell r="S820" t="str">
            <v>E</v>
          </cell>
          <cell r="T820" t="str">
            <v>С</v>
          </cell>
          <cell r="U820" t="str">
            <v>Изолация на външна стена , Изолация на под, Изолация на покрив, Мерки по осветление, Подмяна на дограма</v>
          </cell>
          <cell r="V820">
            <v>343720</v>
          </cell>
          <cell r="W820">
            <v>79.849999999999994</v>
          </cell>
          <cell r="X820">
            <v>62232</v>
          </cell>
          <cell r="Y820">
            <v>511060.49</v>
          </cell>
          <cell r="Z820">
            <v>8.2120999999999995</v>
          </cell>
          <cell r="AA820" t="str">
            <v>„НП за ЕЕ на МЖС"</v>
          </cell>
          <cell r="AB820">
            <v>50.72</v>
          </cell>
        </row>
        <row r="821">
          <cell r="A821">
            <v>176829920</v>
          </cell>
          <cell r="B821" t="str">
            <v>Сдружение на собствениците "гр. Благоевград, ж.к. "Струмско", ул. "Броди" бл. 36"</v>
          </cell>
          <cell r="C821" t="str">
            <v>МЖС</v>
          </cell>
          <cell r="D821" t="str">
            <v>обл.БЛАГОЕВГРАД</v>
          </cell>
          <cell r="E821" t="str">
            <v>общ.БЛАГОЕВГРАД</v>
          </cell>
          <cell r="F821" t="str">
            <v>гр.БЛАГОЕВГРАД</v>
          </cell>
          <cell r="G821" t="str">
            <v>"БЪЛГАРО-АВСТРИЙСКА КОНСУЛТАНТСКА КОМПАНИЯ" АД</v>
          </cell>
          <cell r="H821" t="str">
            <v>289ПВЛ054</v>
          </cell>
          <cell r="I821">
            <v>42286</v>
          </cell>
          <cell r="J821" t="str">
            <v>1979</v>
          </cell>
          <cell r="K821">
            <v>4726</v>
          </cell>
          <cell r="L821">
            <v>4611</v>
          </cell>
          <cell r="M821">
            <v>191.5</v>
          </cell>
          <cell r="N821">
            <v>80.8</v>
          </cell>
          <cell r="O821">
            <v>451868</v>
          </cell>
          <cell r="P821">
            <v>883052</v>
          </cell>
          <cell r="Q821">
            <v>372400</v>
          </cell>
          <cell r="R821">
            <v>0</v>
          </cell>
          <cell r="S821" t="str">
            <v>E</v>
          </cell>
          <cell r="T821" t="str">
            <v>С</v>
          </cell>
          <cell r="U821" t="str">
            <v>Изолация на външна стена , Изолация на под, Изолация на покрив, Мерки по осветление, Подмяна на дограма</v>
          </cell>
          <cell r="V821">
            <v>510676</v>
          </cell>
          <cell r="W821">
            <v>130.76</v>
          </cell>
          <cell r="X821">
            <v>96350</v>
          </cell>
          <cell r="Y821">
            <v>495377.4</v>
          </cell>
          <cell r="Z821">
            <v>5.1414</v>
          </cell>
          <cell r="AA821" t="str">
            <v>„НП за ЕЕ на МЖС"</v>
          </cell>
          <cell r="AB821">
            <v>57.83</v>
          </cell>
        </row>
        <row r="822">
          <cell r="A822">
            <v>176821770</v>
          </cell>
          <cell r="B822" t="str">
            <v>Сдружение на собствениците "гр. Благоевград, ж.к. "Струмско", ул. "Броди" бл. 26</v>
          </cell>
          <cell r="C822" t="str">
            <v>МЖС</v>
          </cell>
          <cell r="D822" t="str">
            <v>обл.БЛАГОЕВГРАД</v>
          </cell>
          <cell r="E822" t="str">
            <v>общ.БЛАГОЕВГРАД</v>
          </cell>
          <cell r="F822" t="str">
            <v>гр.БЛАГОЕВГРАД</v>
          </cell>
          <cell r="G822" t="str">
            <v>"БЪЛГАРО-АВСТРИЙСКА КОНСУЛТАНТСКА КОМПАНИЯ" АД</v>
          </cell>
          <cell r="H822" t="str">
            <v>289ПВЛ055</v>
          </cell>
          <cell r="I822">
            <v>42286</v>
          </cell>
          <cell r="J822" t="str">
            <v>1977</v>
          </cell>
          <cell r="K822">
            <v>3232.74</v>
          </cell>
          <cell r="L822">
            <v>2812</v>
          </cell>
          <cell r="M822">
            <v>217.6</v>
          </cell>
          <cell r="N822">
            <v>92</v>
          </cell>
          <cell r="O822">
            <v>342746</v>
          </cell>
          <cell r="P822">
            <v>611853</v>
          </cell>
          <cell r="Q822">
            <v>259000</v>
          </cell>
          <cell r="R822">
            <v>0</v>
          </cell>
          <cell r="S822" t="str">
            <v>F</v>
          </cell>
          <cell r="T822" t="str">
            <v>С</v>
          </cell>
          <cell r="U822" t="str">
            <v>Изолация на външна стена , Изолация на под, Изолация на покрив, Мерки по осветление, Подмяна на дограма</v>
          </cell>
          <cell r="V822">
            <v>352887</v>
          </cell>
          <cell r="W822">
            <v>68.14</v>
          </cell>
          <cell r="X822">
            <v>59422</v>
          </cell>
          <cell r="Y822">
            <v>450706.34</v>
          </cell>
          <cell r="Z822">
            <v>7.5848000000000004</v>
          </cell>
          <cell r="AA822" t="str">
            <v>„НП за ЕЕ на МЖС"</v>
          </cell>
          <cell r="AB822">
            <v>57.67</v>
          </cell>
        </row>
        <row r="823">
          <cell r="A823">
            <v>176824840</v>
          </cell>
          <cell r="B823" t="str">
            <v>Сдружение на собствениците "гр. Благоевград, ж.к. "Струмско", ул. "Броди" бл. 32"</v>
          </cell>
          <cell r="C823" t="str">
            <v>МЖС-БЛАГОЕВГРАД, "БРОДИ", БЛ. 32</v>
          </cell>
          <cell r="D823" t="str">
            <v>обл.БЛАГОЕВГРАД</v>
          </cell>
          <cell r="E823" t="str">
            <v>общ.БЛАГОЕВГРАД</v>
          </cell>
          <cell r="F823" t="str">
            <v>гр.БЛАГОЕВГРАД</v>
          </cell>
          <cell r="G823" t="str">
            <v>"БЪЛГАРО-АВСТРИЙСКА КОНСУЛТАНТСКА КОМПАНИЯ" АД</v>
          </cell>
          <cell r="H823" t="str">
            <v>289ПВЛ056</v>
          </cell>
          <cell r="I823">
            <v>42286</v>
          </cell>
          <cell r="J823" t="str">
            <v>1977</v>
          </cell>
          <cell r="K823">
            <v>5360.08</v>
          </cell>
          <cell r="L823">
            <v>4646.84</v>
          </cell>
          <cell r="M823">
            <v>188.3</v>
          </cell>
          <cell r="N823">
            <v>80.2</v>
          </cell>
          <cell r="O823">
            <v>515566</v>
          </cell>
          <cell r="P823">
            <v>874888</v>
          </cell>
          <cell r="Q823">
            <v>372800</v>
          </cell>
          <cell r="R823">
            <v>0</v>
          </cell>
          <cell r="S823" t="str">
            <v>E</v>
          </cell>
          <cell r="T823" t="str">
            <v>С</v>
          </cell>
          <cell r="U823" t="str">
            <v>Изолация на външна стена , Изолация на под, Изолация на покрив, Мерки по осветление, Подмяна на дограма</v>
          </cell>
          <cell r="V823">
            <v>502066</v>
          </cell>
          <cell r="W823">
            <v>102.32299999999999</v>
          </cell>
          <cell r="X823">
            <v>86257</v>
          </cell>
          <cell r="Y823">
            <v>509722.3</v>
          </cell>
          <cell r="Z823">
            <v>5.9093</v>
          </cell>
          <cell r="AA823" t="str">
            <v>„НП за ЕЕ на МЖС"</v>
          </cell>
          <cell r="AB823">
            <v>57.38</v>
          </cell>
        </row>
        <row r="824">
          <cell r="A824">
            <v>176819544</v>
          </cell>
          <cell r="B824" t="str">
            <v>Сдружение на собствениците "гр. Благоевград, ж.к. "Струмско", ул. "Броди" бл. 28,30"</v>
          </cell>
          <cell r="C824" t="str">
            <v>МЖС-БЛАГОЕВГРАД, "БРОДИ", БЛ. 30</v>
          </cell>
          <cell r="D824" t="str">
            <v>обл.БЛАГОЕВГРАД</v>
          </cell>
          <cell r="E824" t="str">
            <v>общ.БЛАГОЕВГРАД</v>
          </cell>
          <cell r="F824" t="str">
            <v>гр.БЛАГОЕВГРАД</v>
          </cell>
          <cell r="G824" t="str">
            <v>"БЪЛГАРО-АВСТРИЙСКА КОНСУЛТАНТСКА КОМПАНИЯ" АД</v>
          </cell>
          <cell r="H824" t="str">
            <v>289ПВЛ057</v>
          </cell>
          <cell r="I824">
            <v>42286</v>
          </cell>
          <cell r="J824" t="str">
            <v>1977</v>
          </cell>
          <cell r="K824">
            <v>5470.94</v>
          </cell>
          <cell r="L824">
            <v>4662.5</v>
          </cell>
          <cell r="M824">
            <v>209.8</v>
          </cell>
          <cell r="N824">
            <v>87</v>
          </cell>
          <cell r="O824">
            <v>475662</v>
          </cell>
          <cell r="P824">
            <v>978164</v>
          </cell>
          <cell r="Q824">
            <v>405400</v>
          </cell>
          <cell r="R824">
            <v>0</v>
          </cell>
          <cell r="S824" t="str">
            <v>G</v>
          </cell>
          <cell r="T824" t="str">
            <v>С</v>
          </cell>
          <cell r="U824" t="str">
            <v>Изолация на външна стена , Изолация на под, Изолация на покрив, Мерки по абонатна станция, Подмяна на дограма</v>
          </cell>
          <cell r="V824">
            <v>572749</v>
          </cell>
          <cell r="W824">
            <v>234.47200000000001</v>
          </cell>
          <cell r="X824">
            <v>124588</v>
          </cell>
          <cell r="Y824">
            <v>700536.37</v>
          </cell>
          <cell r="Z824">
            <v>5.6227999999999998</v>
          </cell>
          <cell r="AA824" t="str">
            <v>„НП за ЕЕ на МЖС"</v>
          </cell>
          <cell r="AB824">
            <v>58.55</v>
          </cell>
        </row>
        <row r="825">
          <cell r="A825">
            <v>176832972</v>
          </cell>
          <cell r="B825" t="str">
            <v>СДРУЖЕНИЕ НА СОБСТВЕНИЦИТЕ В ЕТАЖНА СОБСТВЕНОСТ УЛ. ДИНЬО НОЙКОВ # 26, ГР. НОВА ЗАГОРА</v>
          </cell>
          <cell r="C825" t="str">
            <v>МЖС-НОВА ЗАГОРА, "ДИНЬО НОЙКОВ" 26</v>
          </cell>
          <cell r="D825" t="str">
            <v>обл.СЛИВЕН</v>
          </cell>
          <cell r="E825" t="str">
            <v>общ.НОВА ЗАГОРА</v>
          </cell>
          <cell r="F825" t="str">
            <v>гр.НОВА ЗАГОРА</v>
          </cell>
          <cell r="G825" t="str">
            <v>"БЪЛГАРО-АВСТРИЙСКА КОНСУЛТАНТСКА КОМПАНИЯ" АД</v>
          </cell>
          <cell r="H825" t="str">
            <v>289ПВЛ058</v>
          </cell>
          <cell r="I825">
            <v>42318</v>
          </cell>
          <cell r="J825" t="str">
            <v>1996</v>
          </cell>
          <cell r="K825">
            <v>4231.67</v>
          </cell>
          <cell r="L825">
            <v>3694.3</v>
          </cell>
          <cell r="M825">
            <v>204.4</v>
          </cell>
          <cell r="N825">
            <v>88.3</v>
          </cell>
          <cell r="O825">
            <v>283227</v>
          </cell>
          <cell r="P825">
            <v>755188</v>
          </cell>
          <cell r="Q825">
            <v>326300</v>
          </cell>
          <cell r="R825">
            <v>0</v>
          </cell>
          <cell r="S825" t="str">
            <v>F</v>
          </cell>
          <cell r="T825" t="str">
            <v>С</v>
          </cell>
          <cell r="U825" t="str">
            <v>Изолация на външна стена , Изолация на под, Изолация на покрив, Мерки по осветление, Подмяна на дограма</v>
          </cell>
          <cell r="V825">
            <v>428918</v>
          </cell>
          <cell r="W825">
            <v>165.79900000000001</v>
          </cell>
          <cell r="X825">
            <v>99216</v>
          </cell>
          <cell r="Y825">
            <v>684666.71</v>
          </cell>
          <cell r="Z825">
            <v>6.9006999999999996</v>
          </cell>
          <cell r="AA825" t="str">
            <v>„НП за ЕЕ на МЖС"</v>
          </cell>
          <cell r="AB825">
            <v>56.79</v>
          </cell>
        </row>
        <row r="826">
          <cell r="A826">
            <v>176822120</v>
          </cell>
          <cell r="B826" t="str">
            <v xml:space="preserve">СДРУЖЕНИЕ НА СОБСТВЕНИЦИТЕ В ЕТАЖНАТА СОБСТВЕНОСТ ПЕРЛА - ГР. НОВА ЗАГОРА, УЛ. НИКОЛА КОЙЧЕВ # 2, 4 </v>
          </cell>
          <cell r="C826" t="str">
            <v>МЖС-НОВА ЗАГОРА, "Н. КОЙЧЕВ" 4</v>
          </cell>
          <cell r="D826" t="str">
            <v>обл.СЛИВЕН</v>
          </cell>
          <cell r="E826" t="str">
            <v>общ.НОВА ЗАГОРА</v>
          </cell>
          <cell r="F826" t="str">
            <v>гр.НОВА ЗАГОРА</v>
          </cell>
          <cell r="G826" t="str">
            <v>"БЪЛГАРО-АВСТРИЙСКА КОНСУЛТАНТСКА КОМПАНИЯ" АД</v>
          </cell>
          <cell r="H826" t="str">
            <v>289ПВЛ059</v>
          </cell>
          <cell r="I826">
            <v>42324</v>
          </cell>
          <cell r="J826" t="str">
            <v>1986</v>
          </cell>
          <cell r="K826">
            <v>4044.25</v>
          </cell>
          <cell r="L826">
            <v>3889.23</v>
          </cell>
          <cell r="M826">
            <v>213</v>
          </cell>
          <cell r="N826">
            <v>90.4</v>
          </cell>
          <cell r="O826">
            <v>427997</v>
          </cell>
          <cell r="P826">
            <v>828539</v>
          </cell>
          <cell r="Q826">
            <v>351600</v>
          </cell>
          <cell r="R826">
            <v>0</v>
          </cell>
          <cell r="S826" t="str">
            <v>F</v>
          </cell>
          <cell r="T826" t="str">
            <v>С</v>
          </cell>
          <cell r="U826" t="str">
            <v>Изолация на външна стена , Изолация на под, Изолация на покрив, Мерки по осветление, Подмяна на дограма</v>
          </cell>
          <cell r="V826">
            <v>476972</v>
          </cell>
          <cell r="W826">
            <v>99.66</v>
          </cell>
          <cell r="X826">
            <v>82735</v>
          </cell>
          <cell r="Y826">
            <v>581194.61</v>
          </cell>
          <cell r="Z826">
            <v>7.0247000000000002</v>
          </cell>
          <cell r="AA826" t="str">
            <v>„НП за ЕЕ на МЖС"</v>
          </cell>
          <cell r="AB826">
            <v>57.56</v>
          </cell>
        </row>
        <row r="827">
          <cell r="A827">
            <v>176818442</v>
          </cell>
          <cell r="B827" t="str">
            <v>СДРУЖЕНИЕ НА СОБСТВЕНИЦИТЕ В ЕТАЖНА СОБСТВЕНОСТ УЛ. ВАСИЛ ЛЕВСКИ 65, ВХ. А И ВХ. Б, ГР. НОВА ЗАГОРА</v>
          </cell>
          <cell r="C827" t="str">
            <v>МЖС-НОВА ЗАГОРА, "В. ЛЕВСКИ" 65</v>
          </cell>
          <cell r="D827" t="str">
            <v>обл.СЛИВЕН</v>
          </cell>
          <cell r="E827" t="str">
            <v>общ.НОВА ЗАГОРА</v>
          </cell>
          <cell r="F827" t="str">
            <v>гр.НОВА ЗАГОРА</v>
          </cell>
          <cell r="G827" t="str">
            <v>"БЪЛГАРО-АВСТРИЙСКА КОНСУЛТАНТСКА КОМПАНИЯ" АД</v>
          </cell>
          <cell r="H827" t="str">
            <v>289ПВЛ060</v>
          </cell>
          <cell r="I827">
            <v>42325</v>
          </cell>
          <cell r="J827" t="str">
            <v>1982</v>
          </cell>
          <cell r="K827">
            <v>3007.64</v>
          </cell>
          <cell r="L827">
            <v>2586.6</v>
          </cell>
          <cell r="M827">
            <v>136.4</v>
          </cell>
          <cell r="N827">
            <v>83.4</v>
          </cell>
          <cell r="O827">
            <v>220444</v>
          </cell>
          <cell r="P827">
            <v>352811</v>
          </cell>
          <cell r="Q827">
            <v>215770</v>
          </cell>
          <cell r="R827">
            <v>0</v>
          </cell>
          <cell r="S827" t="str">
            <v>E</v>
          </cell>
          <cell r="T827" t="str">
            <v>С</v>
          </cell>
          <cell r="U827" t="str">
            <v>Изолация на външна стена , Изолация на под, Изолация на покрив, Подмяна на дограма</v>
          </cell>
          <cell r="V827">
            <v>137049</v>
          </cell>
          <cell r="W827">
            <v>56.064999999999998</v>
          </cell>
          <cell r="X827">
            <v>32252</v>
          </cell>
          <cell r="Y827">
            <v>310378.77</v>
          </cell>
          <cell r="Z827">
            <v>9.6234999999999999</v>
          </cell>
          <cell r="AA827" t="str">
            <v>„НП за ЕЕ на МЖС"</v>
          </cell>
          <cell r="AB827">
            <v>38.840000000000003</v>
          </cell>
        </row>
        <row r="828">
          <cell r="A828">
            <v>176830430</v>
          </cell>
          <cell r="B828" t="str">
            <v>Сдружение на собствениците в етажната собственост Изток-Нова Загора - Никола Койчев 14,16,18</v>
          </cell>
          <cell r="C828" t="str">
            <v>МЖС-НОВА ЗАГОРА, "Н. КОЙЧЕВ" 16</v>
          </cell>
          <cell r="D828" t="str">
            <v>обл.СЛИВЕН</v>
          </cell>
          <cell r="E828" t="str">
            <v>общ.НОВА ЗАГОРА</v>
          </cell>
          <cell r="F828" t="str">
            <v>гр.НОВА ЗАГОРА</v>
          </cell>
          <cell r="G828" t="str">
            <v>"БЪЛГАРО-АВСТРИЙСКА КОНСУЛТАНТСКА КОМПАНИЯ" АД</v>
          </cell>
          <cell r="H828" t="str">
            <v>289ПВЛ061</v>
          </cell>
          <cell r="I828">
            <v>42325</v>
          </cell>
          <cell r="J828" t="str">
            <v>1985</v>
          </cell>
          <cell r="K828">
            <v>3834.31</v>
          </cell>
          <cell r="L828">
            <v>3592.6</v>
          </cell>
          <cell r="M828">
            <v>236.6</v>
          </cell>
          <cell r="N828">
            <v>90.6</v>
          </cell>
          <cell r="O828">
            <v>412420</v>
          </cell>
          <cell r="P828">
            <v>850103</v>
          </cell>
          <cell r="Q828">
            <v>325500</v>
          </cell>
          <cell r="R828">
            <v>0</v>
          </cell>
          <cell r="S828" t="str">
            <v>F</v>
          </cell>
          <cell r="T828" t="str">
            <v>С</v>
          </cell>
          <cell r="U828" t="str">
            <v>Изолация на външна стена , Изолация на под, Изолация на покрив, Мерки по осветление, Подмяна на дограма</v>
          </cell>
          <cell r="V828">
            <v>524635</v>
          </cell>
          <cell r="W828">
            <v>56.317999999999998</v>
          </cell>
          <cell r="X828">
            <v>73832</v>
          </cell>
          <cell r="Y828">
            <v>584721.57999999996</v>
          </cell>
          <cell r="Z828">
            <v>7.9196</v>
          </cell>
          <cell r="AA828" t="str">
            <v>„НП за ЕЕ на МЖС"</v>
          </cell>
          <cell r="AB828">
            <v>61.71</v>
          </cell>
        </row>
        <row r="829">
          <cell r="A829">
            <v>176836351</v>
          </cell>
          <cell r="B829" t="str">
            <v>"Сдружение на собствениците в етажната собственост на ул.Константин Фотинов1 и 3, гр.Нова Загора</v>
          </cell>
          <cell r="C829" t="str">
            <v>МЖС-НОВА ЗАГОРА, "К. ФОТИНОВ" 1-3</v>
          </cell>
          <cell r="D829" t="str">
            <v>обл.СЛИВЕН</v>
          </cell>
          <cell r="E829" t="str">
            <v>общ.НОВА ЗАГОРА</v>
          </cell>
          <cell r="F829" t="str">
            <v>гр.НОВА ЗАГОРА</v>
          </cell>
          <cell r="G829" t="str">
            <v>"БЪЛГАРО-АВСТРИЙСКА КОНСУЛТАНТСКА КОМПАНИЯ" АД</v>
          </cell>
          <cell r="H829" t="str">
            <v>289ПВЛ062</v>
          </cell>
          <cell r="I829">
            <v>42326</v>
          </cell>
          <cell r="J829" t="str">
            <v>1984</v>
          </cell>
          <cell r="K829">
            <v>4703.96</v>
          </cell>
          <cell r="L829">
            <v>4501.43</v>
          </cell>
          <cell r="M829">
            <v>115.2</v>
          </cell>
          <cell r="N829">
            <v>70</v>
          </cell>
          <cell r="O829">
            <v>382084</v>
          </cell>
          <cell r="P829">
            <v>518516</v>
          </cell>
          <cell r="Q829">
            <v>315160</v>
          </cell>
          <cell r="R829">
            <v>0</v>
          </cell>
          <cell r="S829" t="str">
            <v>D</v>
          </cell>
          <cell r="T829" t="str">
            <v>С</v>
          </cell>
          <cell r="U829" t="str">
            <v>Изолация на външна стена , Изолация на под, Изолация на покрив, Подмяна на дограма</v>
          </cell>
          <cell r="V829">
            <v>203357</v>
          </cell>
          <cell r="W829">
            <v>70.929000000000002</v>
          </cell>
          <cell r="X829">
            <v>44436</v>
          </cell>
          <cell r="Y829">
            <v>429379.57</v>
          </cell>
          <cell r="Z829">
            <v>9.6628000000000007</v>
          </cell>
          <cell r="AA829" t="str">
            <v>„НП за ЕЕ на МЖС"</v>
          </cell>
          <cell r="AB829">
            <v>39.21</v>
          </cell>
        </row>
        <row r="830">
          <cell r="A830">
            <v>176830786</v>
          </cell>
          <cell r="B830" t="str">
            <v>СДРУЖЕНИЕ НА СОБСТВЕНИЦИТЕ В ЕТАЖНА СОБСТВЕНОСТ УЛ. ВАСИЛ ЛЕВСКИ, # 71, 73 ГР. НОВА ЗАГОРА</v>
          </cell>
          <cell r="C830" t="str">
            <v>МЖС-НОВА ЗАГОРА, "В. ЛЕВСКИ" БЛ. 71</v>
          </cell>
          <cell r="D830" t="str">
            <v>обл.СЛИВЕН</v>
          </cell>
          <cell r="E830" t="str">
            <v>общ.НОВА ЗАГОРА</v>
          </cell>
          <cell r="F830" t="str">
            <v>гр.НОВА ЗАГОРА</v>
          </cell>
          <cell r="G830" t="str">
            <v>"БЪЛГАРО-АВСТРИЙСКА КОНСУЛТАНТСКА КОМПАНИЯ" АД</v>
          </cell>
          <cell r="H830" t="str">
            <v>289ПВЛ063</v>
          </cell>
          <cell r="I830">
            <v>42326</v>
          </cell>
          <cell r="J830" t="str">
            <v>1986</v>
          </cell>
          <cell r="K830">
            <v>4912.0600000000004</v>
          </cell>
          <cell r="L830">
            <v>4695.42</v>
          </cell>
          <cell r="M830">
            <v>211.8</v>
          </cell>
          <cell r="N830">
            <v>85.7</v>
          </cell>
          <cell r="O830">
            <v>508384</v>
          </cell>
          <cell r="P830">
            <v>994218</v>
          </cell>
          <cell r="Q830">
            <v>402400</v>
          </cell>
          <cell r="R830">
            <v>0</v>
          </cell>
          <cell r="S830" t="str">
            <v>F</v>
          </cell>
          <cell r="T830" t="str">
            <v>С</v>
          </cell>
          <cell r="U830" t="str">
            <v>Изолация на външна стена , Изолация на под, Изолация на покрив, Мерки по осветление, Подмяна на дограма</v>
          </cell>
          <cell r="V830">
            <v>591782</v>
          </cell>
          <cell r="W830">
            <v>159.94399999999999</v>
          </cell>
          <cell r="X830">
            <v>114344</v>
          </cell>
          <cell r="Y830">
            <v>820179.31</v>
          </cell>
          <cell r="Z830">
            <v>7.1729000000000003</v>
          </cell>
          <cell r="AA830" t="str">
            <v>„НП за ЕЕ на МЖС"</v>
          </cell>
          <cell r="AB830">
            <v>59.52</v>
          </cell>
        </row>
        <row r="831">
          <cell r="A831">
            <v>176829780</v>
          </cell>
          <cell r="B831" t="str">
            <v>СДРУЖЕНИЕ НА СОБСТВЕНИЦИТЕ "НАШ ДОМ-ПЕРНИК гр.Перник кв.Дараците ул.Отец Паисий бл.106 вх.А и Б</v>
          </cell>
          <cell r="C831" t="str">
            <v>МЖС-ПЕРНИК, "ОТЕЦ ПАИСИЙ" БЛ. 106</v>
          </cell>
          <cell r="D831" t="str">
            <v>обл.ПЕРНИК</v>
          </cell>
          <cell r="E831" t="str">
            <v>общ.ПЕРНИК</v>
          </cell>
          <cell r="F831" t="str">
            <v>гр.ПЕРНИК</v>
          </cell>
          <cell r="G831" t="str">
            <v>"БЪЛГАРО-АВСТРИЙСКА КОНСУЛТАНТСКА КОМПАНИЯ" АД</v>
          </cell>
          <cell r="H831" t="str">
            <v>289ПВЛ064</v>
          </cell>
          <cell r="I831">
            <v>42342</v>
          </cell>
          <cell r="J831" t="str">
            <v>1992</v>
          </cell>
          <cell r="K831">
            <v>4511.21</v>
          </cell>
          <cell r="L831">
            <v>3338.1</v>
          </cell>
          <cell r="M831">
            <v>274.8</v>
          </cell>
          <cell r="N831">
            <v>154.30000000000001</v>
          </cell>
          <cell r="O831">
            <v>484285</v>
          </cell>
          <cell r="P831">
            <v>917348</v>
          </cell>
          <cell r="Q831">
            <v>500340</v>
          </cell>
          <cell r="R831">
            <v>411373</v>
          </cell>
          <cell r="S831" t="str">
            <v>F</v>
          </cell>
          <cell r="T831" t="str">
            <v>С</v>
          </cell>
          <cell r="U831" t="str">
            <v>Изолация на външна стена , Изолация на под, Изолация на покрив, Мерки по осветление, Подмяна на дограма</v>
          </cell>
          <cell r="V831">
            <v>415239</v>
          </cell>
          <cell r="W831">
            <v>123</v>
          </cell>
          <cell r="X831">
            <v>75576</v>
          </cell>
          <cell r="Y831">
            <v>603431.89</v>
          </cell>
          <cell r="Z831">
            <v>7.9843999999999999</v>
          </cell>
          <cell r="AA831" t="str">
            <v>„НП за ЕЕ на МЖС"</v>
          </cell>
          <cell r="AB831">
            <v>45.26</v>
          </cell>
        </row>
        <row r="832">
          <cell r="A832">
            <v>176834051</v>
          </cell>
          <cell r="B832" t="str">
            <v>СДРУЖЕНИЕ НА СОБСТВЕНИЦИТЕ "ЗОРА - ГР.ПЕРНИК КВ.ИЗТОК УЛ.Ю.ГАГАРИН БЛ.27 ВХ.А Б</v>
          </cell>
          <cell r="C832" t="str">
            <v>МЖС</v>
          </cell>
          <cell r="D832" t="str">
            <v>обл.ПЕРНИК</v>
          </cell>
          <cell r="E832" t="str">
            <v>общ.ПЕРНИК</v>
          </cell>
          <cell r="F832" t="str">
            <v>гр.ПЕРНИК</v>
          </cell>
          <cell r="G832" t="str">
            <v>"БЪЛГАРО-АВСТРИЙСКА КОНСУЛТАНТСКА КОМПАНИЯ" АД</v>
          </cell>
          <cell r="H832" t="str">
            <v>289ПВЛ065</v>
          </cell>
          <cell r="I832">
            <v>42342</v>
          </cell>
          <cell r="J832" t="str">
            <v>1988</v>
          </cell>
          <cell r="K832">
            <v>6252.3</v>
          </cell>
          <cell r="L832">
            <v>5385.8</v>
          </cell>
          <cell r="M832">
            <v>146.4</v>
          </cell>
          <cell r="N832">
            <v>90</v>
          </cell>
          <cell r="O832">
            <v>718416</v>
          </cell>
          <cell r="P832">
            <v>788468</v>
          </cell>
          <cell r="Q832">
            <v>484710</v>
          </cell>
          <cell r="R832">
            <v>311567</v>
          </cell>
          <cell r="S832" t="str">
            <v>F</v>
          </cell>
          <cell r="T832" t="str">
            <v>С</v>
          </cell>
          <cell r="U832" t="str">
            <v>Изолация на външна стена , Изолация на под, Изолация на покрив, Мерки по осветление, Подмяна на дограма</v>
          </cell>
          <cell r="V832">
            <v>303760</v>
          </cell>
          <cell r="W832">
            <v>248.47</v>
          </cell>
          <cell r="X832">
            <v>112391.66</v>
          </cell>
          <cell r="Y832">
            <v>728258.8</v>
          </cell>
          <cell r="Z832">
            <v>6.4795999999999996</v>
          </cell>
          <cell r="AA832" t="str">
            <v>„НП за ЕЕ на МЖС"</v>
          </cell>
          <cell r="AB832">
            <v>38.520000000000003</v>
          </cell>
        </row>
        <row r="833">
          <cell r="A833">
            <v>176837332</v>
          </cell>
          <cell r="B833" t="str">
            <v>СДРУЖЕНИЕ НА СОБСТВЕНИЦИТЕ "МЕЧТА - гр.ПЕРНИК ул. БУЧИНСКИ ПЪТ БЛ.3 вх.Б,В"</v>
          </cell>
          <cell r="C833" t="str">
            <v>МЖС БЛ 3</v>
          </cell>
          <cell r="D833" t="str">
            <v>обл.ПЕРНИК</v>
          </cell>
          <cell r="E833" t="str">
            <v>общ.ПЕРНИК</v>
          </cell>
          <cell r="F833" t="str">
            <v>гр.ПЕРНИК</v>
          </cell>
          <cell r="G833" t="str">
            <v>"БЪЛГАРО-АВСТРИЙСКА КОНСУЛТАНТСКА КОМПАНИЯ" АД</v>
          </cell>
          <cell r="H833" t="str">
            <v>289ПВЛ066</v>
          </cell>
          <cell r="I833">
            <v>42345</v>
          </cell>
          <cell r="J833" t="str">
            <v>1993</v>
          </cell>
          <cell r="K833">
            <v>3647</v>
          </cell>
          <cell r="L833">
            <v>2894</v>
          </cell>
          <cell r="M833">
            <v>220.8</v>
          </cell>
          <cell r="N833">
            <v>121.8</v>
          </cell>
          <cell r="O833">
            <v>352609</v>
          </cell>
          <cell r="P833">
            <v>639132</v>
          </cell>
          <cell r="Q833">
            <v>352600</v>
          </cell>
          <cell r="R833">
            <v>234558</v>
          </cell>
          <cell r="S833" t="str">
            <v>E</v>
          </cell>
          <cell r="T833" t="str">
            <v>С</v>
          </cell>
          <cell r="U833" t="str">
            <v>Изолация на външна стена , Изолация на под, Изолация на покрив, Мерки по осветление, Подмяна на дограма</v>
          </cell>
          <cell r="V833">
            <v>288311</v>
          </cell>
          <cell r="W833">
            <v>85.04</v>
          </cell>
          <cell r="X833">
            <v>52377.16</v>
          </cell>
          <cell r="Y833">
            <v>442665.2</v>
          </cell>
          <cell r="Z833">
            <v>8.4513999999999996</v>
          </cell>
          <cell r="AA833" t="str">
            <v>„НП за ЕЕ на МЖС"</v>
          </cell>
          <cell r="AB833">
            <v>45.1</v>
          </cell>
        </row>
        <row r="834">
          <cell r="A834">
            <v>176821876</v>
          </cell>
          <cell r="B834" t="str">
            <v>СДРУЖЕНИЕ НА СОБСТВЕНИЦИТЕ "ПЕРНИК - ГАГАРИН БЛ.12"</v>
          </cell>
          <cell r="C834" t="str">
            <v>МЖС-ПЕРНИК, "Ю. ГАГАРИН", БЛ. 12</v>
          </cell>
          <cell r="D834" t="str">
            <v>обл.ПЕРНИК</v>
          </cell>
          <cell r="E834" t="str">
            <v>общ.ПЕРНИК</v>
          </cell>
          <cell r="F834" t="str">
            <v>гр.ПЕРНИК</v>
          </cell>
          <cell r="G834" t="str">
            <v>"БЪЛГАРО-АВСТРИЙСКА КОНСУЛТАНТСКА КОМПАНИЯ" АД</v>
          </cell>
          <cell r="H834" t="str">
            <v>289ПВЛ067</v>
          </cell>
          <cell r="I834">
            <v>42345</v>
          </cell>
          <cell r="J834" t="str">
            <v>1997</v>
          </cell>
          <cell r="K834">
            <v>5282.65</v>
          </cell>
          <cell r="L834">
            <v>4570.6000000000004</v>
          </cell>
          <cell r="M834">
            <v>301</v>
          </cell>
          <cell r="N834">
            <v>120.3</v>
          </cell>
          <cell r="O834">
            <v>688725</v>
          </cell>
          <cell r="P834">
            <v>1434541</v>
          </cell>
          <cell r="Q834">
            <v>549890</v>
          </cell>
          <cell r="R834">
            <v>595397</v>
          </cell>
          <cell r="S834" t="str">
            <v>G</v>
          </cell>
          <cell r="T834" t="str">
            <v>С</v>
          </cell>
          <cell r="U834" t="str">
            <v>Изолация на външна стена , Изолация на под, Изолация на покрив, Мерки по осветление, Подмяна на дограма</v>
          </cell>
          <cell r="V834">
            <v>870382</v>
          </cell>
          <cell r="W834">
            <v>252.98</v>
          </cell>
          <cell r="X834">
            <v>156897</v>
          </cell>
          <cell r="Y834">
            <v>691555.83</v>
          </cell>
          <cell r="Z834">
            <v>4.4077000000000002</v>
          </cell>
          <cell r="AA834" t="str">
            <v>„НП за ЕЕ на МЖС"</v>
          </cell>
          <cell r="AB834">
            <v>60.67</v>
          </cell>
        </row>
        <row r="835">
          <cell r="A835">
            <v>176839162</v>
          </cell>
          <cell r="B835" t="str">
            <v>СДРУЖЕНИЕ НА СОБСТВЕНИЦИТЕ "IV УЧАСТЪК ГР.ПЕРНИК УЛ.П.КАРАВЕЛОВ 20"</v>
          </cell>
          <cell r="C835" t="str">
            <v>МЖС</v>
          </cell>
          <cell r="D835" t="str">
            <v>обл.ПЕРНИК</v>
          </cell>
          <cell r="E835" t="str">
            <v>общ.ПЕРНИК</v>
          </cell>
          <cell r="F835" t="str">
            <v>гр.ПЕРНИК</v>
          </cell>
          <cell r="G835" t="str">
            <v>"БЪЛГАРО-АВСТРИЙСКА КОНСУЛТАНТСКА КОМПАНИЯ" АД</v>
          </cell>
          <cell r="H835" t="str">
            <v>289ПВЛ068</v>
          </cell>
          <cell r="I835">
            <v>42345</v>
          </cell>
          <cell r="J835" t="str">
            <v>2003</v>
          </cell>
          <cell r="K835">
            <v>6612.53</v>
          </cell>
          <cell r="L835">
            <v>5362</v>
          </cell>
          <cell r="M835">
            <v>210.2</v>
          </cell>
          <cell r="N835">
            <v>124.5</v>
          </cell>
          <cell r="O835">
            <v>591970</v>
          </cell>
          <cell r="P835">
            <v>1127291</v>
          </cell>
          <cell r="Q835">
            <v>667480</v>
          </cell>
          <cell r="R835">
            <v>481986</v>
          </cell>
          <cell r="S835" t="str">
            <v>E</v>
          </cell>
          <cell r="T835" t="str">
            <v>С</v>
          </cell>
          <cell r="U835" t="str">
            <v>Изолация на външна стена , Изолация на под, Изолация на покрив, Мерки по осветление, Подмяна на дограма</v>
          </cell>
          <cell r="V835">
            <v>459807</v>
          </cell>
          <cell r="W835">
            <v>135</v>
          </cell>
          <cell r="X835">
            <v>83122.490000000005</v>
          </cell>
          <cell r="Y835">
            <v>652559.03</v>
          </cell>
          <cell r="Z835">
            <v>7.8505000000000003</v>
          </cell>
          <cell r="AA835" t="str">
            <v>„НП за ЕЕ на МЖС"</v>
          </cell>
          <cell r="AB835">
            <v>40.78</v>
          </cell>
        </row>
        <row r="836">
          <cell r="A836">
            <v>176851175</v>
          </cell>
          <cell r="B836" t="str">
            <v>Сдружение на собствениците "гр. Благоевград, ж.к. "Еленово" бл. 1, 3</v>
          </cell>
          <cell r="C836" t="str">
            <v>МЖС</v>
          </cell>
          <cell r="D836" t="str">
            <v>обл.БЛАГОЕВГРАД</v>
          </cell>
          <cell r="E836" t="str">
            <v>общ.БЛАГОЕВГРАД</v>
          </cell>
          <cell r="F836" t="str">
            <v>гр.БЛАГОЕВГРАД</v>
          </cell>
          <cell r="G836" t="str">
            <v>"БЪЛГАРО-АВСТРИЙСКА КОНСУЛТАНТСКА КОМПАНИЯ" АД</v>
          </cell>
          <cell r="H836" t="str">
            <v>289ПВЛ069</v>
          </cell>
          <cell r="I836">
            <v>42345</v>
          </cell>
          <cell r="J836" t="str">
            <v>1984</v>
          </cell>
          <cell r="K836">
            <v>0</v>
          </cell>
          <cell r="L836">
            <v>0</v>
          </cell>
          <cell r="M836">
            <v>227.4</v>
          </cell>
          <cell r="N836">
            <v>83.4</v>
          </cell>
          <cell r="O836">
            <v>164424</v>
          </cell>
          <cell r="P836">
            <v>357926</v>
          </cell>
          <cell r="Q836">
            <v>131300</v>
          </cell>
          <cell r="R836">
            <v>0</v>
          </cell>
          <cell r="S836" t="str">
            <v>G</v>
          </cell>
          <cell r="T836" t="str">
            <v>С</v>
          </cell>
          <cell r="U836" t="str">
            <v>Изолация на външна стена , Изолация на под, Изолация на покрив, Мерки по абонатна станция, Подмяна на дограма</v>
          </cell>
          <cell r="V836">
            <v>226633</v>
          </cell>
          <cell r="W836">
            <v>80.5</v>
          </cell>
          <cell r="X836">
            <v>49987</v>
          </cell>
          <cell r="Y836">
            <v>306814.76</v>
          </cell>
          <cell r="Z836">
            <v>6.1378000000000004</v>
          </cell>
          <cell r="AA836" t="str">
            <v>„НП за ЕЕ на МЖС"</v>
          </cell>
          <cell r="AB836">
            <v>63.31</v>
          </cell>
        </row>
        <row r="837">
          <cell r="A837">
            <v>176851175</v>
          </cell>
          <cell r="B837" t="str">
            <v>Сдружение на собствениците "гр. Благоевград, ж.к. "Еленово" бл. 1, 3</v>
          </cell>
          <cell r="C837" t="str">
            <v>МЖС</v>
          </cell>
          <cell r="D837" t="str">
            <v>обл.БЛАГОЕВГРАД</v>
          </cell>
          <cell r="E837" t="str">
            <v>общ.БЛАГОЕВГРАД</v>
          </cell>
          <cell r="F837" t="str">
            <v>гр.БЛАГОЕВГРАД</v>
          </cell>
          <cell r="G837" t="str">
            <v>"БЪЛГАРО-АВСТРИЙСКА КОНСУЛТАНТСКА КОМПАНИЯ" АД</v>
          </cell>
          <cell r="H837" t="str">
            <v>289ПВЛ070</v>
          </cell>
          <cell r="I837">
            <v>42345</v>
          </cell>
          <cell r="J837" t="str">
            <v>1984</v>
          </cell>
          <cell r="K837">
            <v>3513</v>
          </cell>
          <cell r="L837">
            <v>3483</v>
          </cell>
          <cell r="M837">
            <v>141.80000000000001</v>
          </cell>
          <cell r="N837">
            <v>72.5</v>
          </cell>
          <cell r="O837">
            <v>328890</v>
          </cell>
          <cell r="P837">
            <v>493725</v>
          </cell>
          <cell r="Q837">
            <v>252200</v>
          </cell>
          <cell r="R837">
            <v>0</v>
          </cell>
          <cell r="S837" t="str">
            <v>E</v>
          </cell>
          <cell r="T837" t="str">
            <v>С</v>
          </cell>
          <cell r="U837" t="str">
            <v>Изолация на външна стена , Изолация на под, Изолация на покрив, Мерки по абонатна станция, Подмяна на дограма</v>
          </cell>
          <cell r="V837">
            <v>241496</v>
          </cell>
          <cell r="W837">
            <v>92.19</v>
          </cell>
          <cell r="X837">
            <v>55213</v>
          </cell>
          <cell r="Y837">
            <v>440113.65</v>
          </cell>
          <cell r="Z837">
            <v>7.9710999999999999</v>
          </cell>
          <cell r="AA837" t="str">
            <v>„НП за ЕЕ на МЖС"</v>
          </cell>
          <cell r="AB837">
            <v>48.91</v>
          </cell>
        </row>
        <row r="838">
          <cell r="A838">
            <v>176844273</v>
          </cell>
          <cell r="B838" t="str">
            <v>СДРУЖЕНИЕ НА СОБСТВЕНИЦИТЕ "гр.Благоевград, жк Еленово бл.4,5"</v>
          </cell>
          <cell r="C838" t="str">
            <v>МЖС-БЛАГОЕВГРАД, "ЕЛЕНОВО" БЛ. 4,5</v>
          </cell>
          <cell r="D838" t="str">
            <v>обл.БЛАГОЕВГРАД</v>
          </cell>
          <cell r="E838" t="str">
            <v>общ.БЛАГОЕВГРАД</v>
          </cell>
          <cell r="F838" t="str">
            <v>гр.БЛАГОЕВГРАД</v>
          </cell>
          <cell r="G838" t="str">
            <v>"БЪЛГАРО-АВСТРИЙСКА КОНСУЛТАНТСКА КОМПАНИЯ" АД</v>
          </cell>
          <cell r="H838" t="str">
            <v>289ПВЛ071</v>
          </cell>
          <cell r="I838">
            <v>42345</v>
          </cell>
          <cell r="J838" t="str">
            <v>1984</v>
          </cell>
          <cell r="K838">
            <v>6112.88</v>
          </cell>
          <cell r="L838">
            <v>6019.9</v>
          </cell>
          <cell r="M838">
            <v>194.1</v>
          </cell>
          <cell r="N838">
            <v>88.5</v>
          </cell>
          <cell r="O838">
            <v>632955</v>
          </cell>
          <cell r="P838">
            <v>1168666</v>
          </cell>
          <cell r="Q838">
            <v>533100</v>
          </cell>
          <cell r="R838">
            <v>0</v>
          </cell>
          <cell r="S838" t="str">
            <v>E</v>
          </cell>
          <cell r="T838" t="str">
            <v>С</v>
          </cell>
          <cell r="U838" t="str">
            <v>Изолация на външна стена , Изолация на под, Изолация на покрив, Мерки по абонатна станция, Подмяна на дограма</v>
          </cell>
          <cell r="V838">
            <v>635599</v>
          </cell>
          <cell r="W838">
            <v>123.999</v>
          </cell>
          <cell r="X838">
            <v>107414</v>
          </cell>
          <cell r="Y838">
            <v>856709</v>
          </cell>
          <cell r="Z838">
            <v>7.9756999999999998</v>
          </cell>
          <cell r="AA838" t="str">
            <v>„НП за ЕЕ на МЖС"</v>
          </cell>
          <cell r="AB838">
            <v>54.38</v>
          </cell>
        </row>
        <row r="839">
          <cell r="A839">
            <v>176834026</v>
          </cell>
          <cell r="B839" t="str">
            <v>Сдружение на собствениците "гр. Благоевград, ж.к. Еленово бл.34,35"</v>
          </cell>
          <cell r="C839" t="str">
            <v>МЖС-БЛАГОЕВГРАД, "ЕЛЕНОВО" БЛ. 34, 35</v>
          </cell>
          <cell r="D839" t="str">
            <v>обл.БЛАГОЕВГРАД</v>
          </cell>
          <cell r="E839" t="str">
            <v>общ.БЛАГОЕВГРАД</v>
          </cell>
          <cell r="F839" t="str">
            <v>гр.БЛАГОЕВГРАД</v>
          </cell>
          <cell r="G839" t="str">
            <v>"БЪЛГАРО-АВСТРИЙСКА КОНСУЛТАНТСКА КОМПАНИЯ" АД</v>
          </cell>
          <cell r="H839" t="str">
            <v>289ПВЛ072</v>
          </cell>
          <cell r="I839">
            <v>42347</v>
          </cell>
          <cell r="J839" t="str">
            <v>1984</v>
          </cell>
          <cell r="K839">
            <v>3816.06</v>
          </cell>
          <cell r="L839">
            <v>3702</v>
          </cell>
          <cell r="M839">
            <v>196.2</v>
          </cell>
          <cell r="N839">
            <v>78.900000000000006</v>
          </cell>
          <cell r="O839">
            <v>351249</v>
          </cell>
          <cell r="P839">
            <v>726187</v>
          </cell>
          <cell r="Q839">
            <v>292100</v>
          </cell>
          <cell r="R839">
            <v>0</v>
          </cell>
          <cell r="S839" t="str">
            <v>F</v>
          </cell>
          <cell r="T839" t="str">
            <v>С</v>
          </cell>
          <cell r="U839" t="str">
            <v>Изолация на външна стена , Изолация на под, Изолация на покрив, Мерки по осветление, Подмяна на дограма</v>
          </cell>
          <cell r="V839">
            <v>434041</v>
          </cell>
          <cell r="W839">
            <v>147.62700000000001</v>
          </cell>
          <cell r="X839">
            <v>93632</v>
          </cell>
          <cell r="Y839">
            <v>643693.12</v>
          </cell>
          <cell r="Z839">
            <v>6.8746999999999998</v>
          </cell>
          <cell r="AA839" t="str">
            <v>„НП за ЕЕ на МЖС"</v>
          </cell>
          <cell r="AB839">
            <v>59.76</v>
          </cell>
        </row>
        <row r="840">
          <cell r="A840">
            <v>176841263</v>
          </cell>
          <cell r="B840" t="str">
            <v>Сдружение на собствениците "гр. Благоевград, ж.к. Еленово бл.53</v>
          </cell>
          <cell r="C840" t="str">
            <v>МЖС БЛ53</v>
          </cell>
          <cell r="D840" t="str">
            <v>обл.БЛАГОЕВГРАД</v>
          </cell>
          <cell r="E840" t="str">
            <v>общ.БЛАГОЕВГРАД</v>
          </cell>
          <cell r="F840" t="str">
            <v>гр.БЛАГОЕВГРАД</v>
          </cell>
          <cell r="G840" t="str">
            <v>"БЪЛГАРО-АВСТРИЙСКА КОНСУЛТАНТСКА КОМПАНИЯ" АД</v>
          </cell>
          <cell r="H840" t="str">
            <v>289ПВЛ073</v>
          </cell>
          <cell r="I840">
            <v>42348</v>
          </cell>
          <cell r="J840" t="str">
            <v>1984</v>
          </cell>
          <cell r="K840">
            <v>1945</v>
          </cell>
          <cell r="L840">
            <v>1873.8</v>
          </cell>
          <cell r="M840">
            <v>228</v>
          </cell>
          <cell r="N840">
            <v>83.2</v>
          </cell>
          <cell r="O840">
            <v>245868</v>
          </cell>
          <cell r="P840">
            <v>427268</v>
          </cell>
          <cell r="Q840">
            <v>156000</v>
          </cell>
          <cell r="R840">
            <v>0</v>
          </cell>
          <cell r="S840" t="str">
            <v>F</v>
          </cell>
          <cell r="T840" t="str">
            <v>С</v>
          </cell>
          <cell r="U840" t="str">
            <v>Изолация на външна стена , Изолация на под, Изолация на покрив, Мерки по осветление, Подмяна на дограма</v>
          </cell>
          <cell r="V840">
            <v>271288</v>
          </cell>
          <cell r="W840">
            <v>48.1</v>
          </cell>
          <cell r="X840">
            <v>44299</v>
          </cell>
          <cell r="Y840">
            <v>345640.8</v>
          </cell>
          <cell r="Z840">
            <v>7.8023999999999996</v>
          </cell>
          <cell r="AA840" t="str">
            <v>„НП за ЕЕ на МЖС"</v>
          </cell>
          <cell r="AB840">
            <v>63.49</v>
          </cell>
        </row>
        <row r="841">
          <cell r="A841">
            <v>176825846</v>
          </cell>
          <cell r="B841" t="str">
            <v>Сдружение на собствениците "гр.Благоевград, ж.к. Еленово бл.54</v>
          </cell>
          <cell r="C841" t="str">
            <v>МЖС БЛ54</v>
          </cell>
          <cell r="D841" t="str">
            <v>обл.БЛАГОЕВГРАД</v>
          </cell>
          <cell r="E841" t="str">
            <v>общ.БЛАГОЕВГРАД</v>
          </cell>
          <cell r="F841" t="str">
            <v>гр.БЛАГОЕВГРАД</v>
          </cell>
          <cell r="G841" t="str">
            <v>"БЪЛГАРО-АВСТРИЙСКА КОНСУЛТАНТСКА КОМПАНИЯ" АД</v>
          </cell>
          <cell r="H841" t="str">
            <v>289ПВЛ074</v>
          </cell>
          <cell r="I841">
            <v>42348</v>
          </cell>
          <cell r="J841" t="str">
            <v>1984</v>
          </cell>
          <cell r="K841">
            <v>3053.4</v>
          </cell>
          <cell r="L841">
            <v>3030</v>
          </cell>
          <cell r="M841">
            <v>181.4</v>
          </cell>
          <cell r="N841">
            <v>79.3</v>
          </cell>
          <cell r="O841">
            <v>365316</v>
          </cell>
          <cell r="P841">
            <v>549597</v>
          </cell>
          <cell r="Q841">
            <v>240400</v>
          </cell>
          <cell r="R841">
            <v>0</v>
          </cell>
          <cell r="S841" t="str">
            <v>E</v>
          </cell>
          <cell r="T841" t="str">
            <v>С</v>
          </cell>
          <cell r="U841" t="str">
            <v>Изолация на външна стена , Изолация на под, Изолация на покрив, Мерки по осветление, Подмяна на дограма</v>
          </cell>
          <cell r="V841">
            <v>309235</v>
          </cell>
          <cell r="W841">
            <v>73.39</v>
          </cell>
          <cell r="X841">
            <v>56473</v>
          </cell>
          <cell r="Y841">
            <v>501136.37</v>
          </cell>
          <cell r="Z841">
            <v>8.8739000000000008</v>
          </cell>
          <cell r="AA841" t="str">
            <v>„НП за ЕЕ на МЖС"</v>
          </cell>
          <cell r="AB841">
            <v>56.26</v>
          </cell>
        </row>
        <row r="842">
          <cell r="A842">
            <v>176842500</v>
          </cell>
          <cell r="B842" t="str">
            <v>Сдружение на собствениците "гр. Благоевград, ж.к. "Еленово" бл. 55</v>
          </cell>
          <cell r="C842" t="str">
            <v>МЖС БЛ 50</v>
          </cell>
          <cell r="D842" t="str">
            <v>обл.БЛАГОЕВГРАД</v>
          </cell>
          <cell r="E842" t="str">
            <v>общ.БЛАГОЕВГРАД</v>
          </cell>
          <cell r="F842" t="str">
            <v>гр.БЛАГОЕВГРАД</v>
          </cell>
          <cell r="G842" t="str">
            <v>"БЪЛГАРО-АВСТРИЙСКА КОНСУЛТАНТСКА КОМПАНИЯ" АД</v>
          </cell>
          <cell r="H842" t="str">
            <v>289ПВЛ075</v>
          </cell>
          <cell r="I842">
            <v>42348</v>
          </cell>
          <cell r="J842" t="str">
            <v>1986</v>
          </cell>
          <cell r="K842">
            <v>1323.2</v>
          </cell>
          <cell r="L842">
            <v>1248.7</v>
          </cell>
          <cell r="M842">
            <v>200.6</v>
          </cell>
          <cell r="N842">
            <v>78.5</v>
          </cell>
          <cell r="O842">
            <v>141742</v>
          </cell>
          <cell r="P842">
            <v>250547</v>
          </cell>
          <cell r="Q842">
            <v>98000</v>
          </cell>
          <cell r="R842">
            <v>0</v>
          </cell>
          <cell r="S842" t="str">
            <v>F</v>
          </cell>
          <cell r="T842" t="str">
            <v>С</v>
          </cell>
          <cell r="U842" t="str">
            <v>Изолация на външна стена , Изолация на под, Изолация на покрив, Мерки по осветление, Подмяна на дограма</v>
          </cell>
          <cell r="V842">
            <v>152556</v>
          </cell>
          <cell r="W842">
            <v>49.5</v>
          </cell>
          <cell r="X842">
            <v>32145</v>
          </cell>
          <cell r="Y842">
            <v>209838</v>
          </cell>
          <cell r="Z842">
            <v>6.5278</v>
          </cell>
          <cell r="AA842" t="str">
            <v>„НП за ЕЕ на МЖС"</v>
          </cell>
          <cell r="AB842">
            <v>60.88</v>
          </cell>
        </row>
        <row r="843">
          <cell r="A843">
            <v>176859994</v>
          </cell>
          <cell r="B843" t="str">
            <v>Сдружение на собствениците "гр. Благоевград, жк Еленово, бл. 63,64,65</v>
          </cell>
          <cell r="C843" t="str">
            <v>МЖС</v>
          </cell>
          <cell r="D843" t="str">
            <v>обл.БЛАГОЕВГРАД</v>
          </cell>
          <cell r="E843" t="str">
            <v>общ.БЛАГОЕВГРАД</v>
          </cell>
          <cell r="F843" t="str">
            <v>гр.БЛАГОЕВГРАД</v>
          </cell>
          <cell r="G843" t="str">
            <v>"БЪЛГАРО-АВСТРИЙСКА КОНСУЛТАНТСКА КОМПАНИЯ" АД</v>
          </cell>
          <cell r="H843" t="str">
            <v>289ПВЛ076</v>
          </cell>
          <cell r="I843">
            <v>42349</v>
          </cell>
          <cell r="J843" t="str">
            <v>1985</v>
          </cell>
          <cell r="K843">
            <v>7378.7</v>
          </cell>
          <cell r="L843">
            <v>7295.4</v>
          </cell>
          <cell r="M843">
            <v>223</v>
          </cell>
          <cell r="N843">
            <v>82.2</v>
          </cell>
          <cell r="O843">
            <v>694087</v>
          </cell>
          <cell r="P843">
            <v>1629111</v>
          </cell>
          <cell r="Q843">
            <v>600000</v>
          </cell>
          <cell r="R843">
            <v>0</v>
          </cell>
          <cell r="S843" t="str">
            <v>F</v>
          </cell>
          <cell r="T843" t="str">
            <v>С</v>
          </cell>
          <cell r="U843" t="str">
            <v>Изолация на външна стена , Изолация на под, Изолация на покрив, Мерки по осветление, Подмяна на дограма</v>
          </cell>
          <cell r="V843">
            <v>1029243</v>
          </cell>
          <cell r="W843">
            <v>204.52</v>
          </cell>
          <cell r="X843">
            <v>175167</v>
          </cell>
          <cell r="Y843">
            <v>1252559.8</v>
          </cell>
          <cell r="Z843">
            <v>7.1505999999999998</v>
          </cell>
          <cell r="AA843" t="str">
            <v>„НП за ЕЕ на МЖС"</v>
          </cell>
          <cell r="AB843">
            <v>63.17</v>
          </cell>
        </row>
        <row r="844">
          <cell r="A844">
            <v>176849982</v>
          </cell>
          <cell r="B844" t="str">
            <v>СДРУЖЕНИЕ НА СОБСТВЕНИЦИТЕ "КАЗАНЛЪК, УЛ. ТЮЛБЕНСКА # 53</v>
          </cell>
          <cell r="C844" t="str">
            <v>МЖС</v>
          </cell>
          <cell r="D844" t="str">
            <v>обл.СТАРА ЗАГОРА</v>
          </cell>
          <cell r="E844" t="str">
            <v>общ.КАЗАНЛЪК</v>
          </cell>
          <cell r="F844" t="str">
            <v>гр.КАЗАНЛЪК</v>
          </cell>
          <cell r="G844" t="str">
            <v>"БЪЛГАРО-АВСТРИЙСКА КОНСУЛТАНТСКА КОМПАНИЯ" АД</v>
          </cell>
          <cell r="H844" t="str">
            <v>289ПВЛ077</v>
          </cell>
          <cell r="I844">
            <v>42352</v>
          </cell>
          <cell r="J844" t="str">
            <v>1995</v>
          </cell>
          <cell r="K844">
            <v>4099</v>
          </cell>
          <cell r="L844">
            <v>3383.45</v>
          </cell>
          <cell r="M844">
            <v>342</v>
          </cell>
          <cell r="N844">
            <v>104</v>
          </cell>
          <cell r="O844">
            <v>454699</v>
          </cell>
          <cell r="P844">
            <v>1157366</v>
          </cell>
          <cell r="Q844">
            <v>352000</v>
          </cell>
          <cell r="R844">
            <v>0</v>
          </cell>
          <cell r="S844" t="str">
            <v>G</v>
          </cell>
          <cell r="T844" t="str">
            <v>С</v>
          </cell>
          <cell r="U844" t="str">
            <v>Изолация на външна стена , Изолация на под, Изолация на покрив, Мерки по осветление, Подмяна на дограма</v>
          </cell>
          <cell r="V844">
            <v>805370</v>
          </cell>
          <cell r="W844">
            <v>95.23</v>
          </cell>
          <cell r="X844">
            <v>116198</v>
          </cell>
          <cell r="Y844">
            <v>722653.5</v>
          </cell>
          <cell r="Z844">
            <v>6.2191000000000001</v>
          </cell>
          <cell r="AA844" t="str">
            <v>„НП за ЕЕ на МЖС"</v>
          </cell>
          <cell r="AB844">
            <v>69.58</v>
          </cell>
        </row>
        <row r="845">
          <cell r="A845">
            <v>176868438</v>
          </cell>
          <cell r="B845" t="str">
            <v>СДРУЖЕНИЕ НА СОБСТВЕНИЦИТЕ "КАЗАНЛЪК, БЛОК БОРЯНА, УЛ. БАТАК #16</v>
          </cell>
          <cell r="C845" t="str">
            <v>МЖС</v>
          </cell>
          <cell r="D845" t="str">
            <v>обл.СТАРА ЗАГОРА</v>
          </cell>
          <cell r="E845" t="str">
            <v>общ.КАЗАНЛЪК</v>
          </cell>
          <cell r="F845" t="str">
            <v>гр.КАЗАНЛЪК</v>
          </cell>
          <cell r="G845" t="str">
            <v>"БЪЛГАРО-АВСТРИЙСКА КОНСУЛТАНТСКА КОМПАНИЯ" АД</v>
          </cell>
          <cell r="H845" t="str">
            <v>289ПВЛ078</v>
          </cell>
          <cell r="I845">
            <v>42352</v>
          </cell>
          <cell r="J845" t="str">
            <v>1974</v>
          </cell>
          <cell r="K845">
            <v>3423.4</v>
          </cell>
          <cell r="L845">
            <v>3221.88</v>
          </cell>
          <cell r="M845">
            <v>209</v>
          </cell>
          <cell r="N845">
            <v>91</v>
          </cell>
          <cell r="O845">
            <v>193645</v>
          </cell>
          <cell r="P845">
            <v>673489</v>
          </cell>
          <cell r="Q845">
            <v>293500</v>
          </cell>
          <cell r="R845">
            <v>0</v>
          </cell>
          <cell r="S845" t="str">
            <v>F</v>
          </cell>
          <cell r="T845" t="str">
            <v>С</v>
          </cell>
          <cell r="U845" t="str">
            <v>Изолация на външна стена , Изолация на под, Изолация на покрив, Мерки по осветление, Подмяна на дограма</v>
          </cell>
          <cell r="V845">
            <v>380038</v>
          </cell>
          <cell r="W845">
            <v>105.37</v>
          </cell>
          <cell r="X845">
            <v>74294</v>
          </cell>
          <cell r="Y845">
            <v>498589.2</v>
          </cell>
          <cell r="Z845">
            <v>6.7110000000000003</v>
          </cell>
          <cell r="AA845" t="str">
            <v>„НП за ЕЕ на МЖС"</v>
          </cell>
          <cell r="AB845">
            <v>56.42</v>
          </cell>
        </row>
        <row r="846">
          <cell r="A846">
            <v>176844266</v>
          </cell>
          <cell r="B846" t="str">
            <v>СДРУЖЕНИЕ НА СОБСТВЕНИЦИТЕ "КАЗАНЛЪК, ЖК.ИЗТОК БЛ.11</v>
          </cell>
          <cell r="C846" t="str">
            <v>МЖС</v>
          </cell>
          <cell r="D846" t="str">
            <v>обл.СТАРА ЗАГОРА</v>
          </cell>
          <cell r="E846" t="str">
            <v>общ.КАЗАНЛЪК</v>
          </cell>
          <cell r="F846" t="str">
            <v>гр.КАЗАНЛЪК</v>
          </cell>
          <cell r="G846" t="str">
            <v>"БЪЛГАРО-АВСТРИЙСКА КОНСУЛТАНТСКА КОМПАНИЯ" АД</v>
          </cell>
          <cell r="H846" t="str">
            <v>289ПВЛ079</v>
          </cell>
          <cell r="I846">
            <v>42352</v>
          </cell>
          <cell r="J846" t="str">
            <v>1983</v>
          </cell>
          <cell r="K846">
            <v>5611</v>
          </cell>
          <cell r="L846">
            <v>5371</v>
          </cell>
          <cell r="M846">
            <v>231.7</v>
          </cell>
          <cell r="N846">
            <v>87</v>
          </cell>
          <cell r="O846">
            <v>370788</v>
          </cell>
          <cell r="P846">
            <v>1244226</v>
          </cell>
          <cell r="Q846">
            <v>467900</v>
          </cell>
          <cell r="R846">
            <v>0</v>
          </cell>
          <cell r="S846" t="str">
            <v>F</v>
          </cell>
          <cell r="T846" t="str">
            <v>С</v>
          </cell>
          <cell r="U846" t="str">
            <v>Изолация на външна стена , Изолация на под, Изолация на покрив, Мерки по осветление, Подмяна на дограма</v>
          </cell>
          <cell r="V846">
            <v>776317</v>
          </cell>
          <cell r="W846">
            <v>284.33</v>
          </cell>
          <cell r="X846">
            <v>127597</v>
          </cell>
          <cell r="Y846">
            <v>906669</v>
          </cell>
          <cell r="Z846">
            <v>7.1056999999999997</v>
          </cell>
          <cell r="AA846" t="str">
            <v>„НП за ЕЕ на МЖС"</v>
          </cell>
          <cell r="AB846">
            <v>62.39</v>
          </cell>
        </row>
        <row r="847">
          <cell r="A847">
            <v>176836839</v>
          </cell>
          <cell r="B847" t="str">
            <v>СДРУЖЕНИЕ НА СОБСТВЕНИЦИТЕ "КАЗАНЛЪК, ЖК. ИЗТОК, БЛ. 12</v>
          </cell>
          <cell r="C847" t="str">
            <v>МЖС</v>
          </cell>
          <cell r="D847" t="str">
            <v>обл.СТАРА ЗАГОРА</v>
          </cell>
          <cell r="E847" t="str">
            <v>общ.КАЗАНЛЪК</v>
          </cell>
          <cell r="F847" t="str">
            <v>гр.КАЗАНЛЪК</v>
          </cell>
          <cell r="G847" t="str">
            <v>"БЪЛГАРО-АВСТРИЙСКА КОНСУЛТАНТСКА КОМПАНИЯ" АД</v>
          </cell>
          <cell r="H847" t="str">
            <v>289ПВЛ080</v>
          </cell>
          <cell r="I847">
            <v>42352</v>
          </cell>
          <cell r="J847" t="str">
            <v>1983</v>
          </cell>
          <cell r="K847">
            <v>5611</v>
          </cell>
          <cell r="L847">
            <v>5287.4</v>
          </cell>
          <cell r="M847">
            <v>252.7</v>
          </cell>
          <cell r="N847">
            <v>92.4</v>
          </cell>
          <cell r="O847">
            <v>430838</v>
          </cell>
          <cell r="P847">
            <v>1336153</v>
          </cell>
          <cell r="Q847">
            <v>488700</v>
          </cell>
          <cell r="R847">
            <v>0</v>
          </cell>
          <cell r="S847" t="str">
            <v>F</v>
          </cell>
          <cell r="T847" t="str">
            <v>С</v>
          </cell>
          <cell r="U847" t="str">
            <v>Изолация на външна стена , Изолация на под, Изолация на покрив, Мерки по осветление, Подмяна на дограма</v>
          </cell>
          <cell r="V847">
            <v>847481</v>
          </cell>
          <cell r="W847">
            <v>200.02600000000001</v>
          </cell>
          <cell r="X847">
            <v>131215</v>
          </cell>
          <cell r="Y847">
            <v>900403</v>
          </cell>
          <cell r="Z847">
            <v>6.8620000000000001</v>
          </cell>
          <cell r="AA847" t="str">
            <v>„НП за ЕЕ на МЖС"</v>
          </cell>
          <cell r="AB847">
            <v>63.42</v>
          </cell>
        </row>
        <row r="848">
          <cell r="A848">
            <v>176858485</v>
          </cell>
          <cell r="B848" t="str">
            <v>СДРУЖЕНИЕ НА СОБСТВЕНИЦИТЕ "КАЗАНЛЪК, ЖК. ИЗТОК, БЛ. 25, ВХ. А, Б, В, Г</v>
          </cell>
          <cell r="C848" t="str">
            <v>МЖС</v>
          </cell>
          <cell r="D848" t="str">
            <v>обл.СТАРА ЗАГОРА</v>
          </cell>
          <cell r="E848" t="str">
            <v>общ.КАЗАНЛЪК</v>
          </cell>
          <cell r="F848" t="str">
            <v>гр.КАЗАНЛЪК</v>
          </cell>
          <cell r="G848" t="str">
            <v>"БЪЛГАРО-АВСТРИЙСКА КОНСУЛТАНТСКА КОМПАНИЯ" АД</v>
          </cell>
          <cell r="H848" t="str">
            <v>289ПВЛ081</v>
          </cell>
          <cell r="I848">
            <v>42352</v>
          </cell>
          <cell r="J848" t="str">
            <v>1981</v>
          </cell>
          <cell r="K848">
            <v>7313.9</v>
          </cell>
          <cell r="L848">
            <v>7117.68</v>
          </cell>
          <cell r="M848">
            <v>240.6</v>
          </cell>
          <cell r="N848">
            <v>91.3</v>
          </cell>
          <cell r="O848">
            <v>588837</v>
          </cell>
          <cell r="P848">
            <v>1712870</v>
          </cell>
          <cell r="Q848">
            <v>650200</v>
          </cell>
          <cell r="R848">
            <v>0</v>
          </cell>
          <cell r="S848" t="str">
            <v>F</v>
          </cell>
          <cell r="T848" t="str">
            <v>С</v>
          </cell>
          <cell r="U848" t="str">
            <v>Изолация на външна стена , Изолация на под, Изолация на покрив, Мерки по осветление, Подмяна на дограма</v>
          </cell>
          <cell r="V848">
            <v>1062707</v>
          </cell>
          <cell r="W848">
            <v>227.72</v>
          </cell>
          <cell r="X848">
            <v>184174</v>
          </cell>
          <cell r="Y848">
            <v>1074170.77</v>
          </cell>
          <cell r="Z848">
            <v>5.8323</v>
          </cell>
          <cell r="AA848" t="str">
            <v>„НП за ЕЕ на МЖС"</v>
          </cell>
          <cell r="AB848">
            <v>62.04</v>
          </cell>
        </row>
        <row r="849">
          <cell r="A849">
            <v>176857420</v>
          </cell>
          <cell r="B849" t="str">
            <v>СДРУЖЕНИЕ НА СОБСТВЕНИЦИТЕ "КАЗАНЛЪК, Ж.К. ИЗТОК БЛ.73</v>
          </cell>
          <cell r="C849" t="str">
            <v>МЖС</v>
          </cell>
          <cell r="D849" t="str">
            <v>обл.СТАРА ЗАГОРА</v>
          </cell>
          <cell r="E849" t="str">
            <v>общ.КАЗАНЛЪК</v>
          </cell>
          <cell r="F849" t="str">
            <v>гр.КАЗАНЛЪК</v>
          </cell>
          <cell r="G849" t="str">
            <v>"БЪЛГАРО-АВСТРИЙСКА КОНСУЛТАНТСКА КОМПАНИЯ" АД</v>
          </cell>
          <cell r="H849" t="str">
            <v>289ПВЛ082</v>
          </cell>
          <cell r="I849">
            <v>42352</v>
          </cell>
          <cell r="J849" t="str">
            <v>1990</v>
          </cell>
          <cell r="K849">
            <v>7206</v>
          </cell>
          <cell r="L849">
            <v>5958.7</v>
          </cell>
          <cell r="M849">
            <v>236</v>
          </cell>
          <cell r="N849">
            <v>91.9</v>
          </cell>
          <cell r="O849">
            <v>497552</v>
          </cell>
          <cell r="P849">
            <v>1405522</v>
          </cell>
          <cell r="Q849">
            <v>547600</v>
          </cell>
          <cell r="R849">
            <v>0</v>
          </cell>
          <cell r="S849" t="str">
            <v>F</v>
          </cell>
          <cell r="T849" t="str">
            <v>С</v>
          </cell>
          <cell r="U849" t="str">
            <v>Изолация на външна стена , Изолация на под, Изолация на покрив, Мерки по осветление, Подмяна на дограма</v>
          </cell>
          <cell r="V849">
            <v>857916</v>
          </cell>
          <cell r="W849">
            <v>171.31</v>
          </cell>
          <cell r="X849">
            <v>146327</v>
          </cell>
          <cell r="Y849">
            <v>919517</v>
          </cell>
          <cell r="Z849">
            <v>6.2839</v>
          </cell>
          <cell r="AA849" t="str">
            <v>„НП за ЕЕ на МЖС"</v>
          </cell>
          <cell r="AB849">
            <v>61.03</v>
          </cell>
        </row>
        <row r="850">
          <cell r="A850">
            <v>176822654</v>
          </cell>
          <cell r="B850" t="str">
            <v>Сдружение на собствениците "гр. Благоевград,ул. Цар Иван Шишман 18</v>
          </cell>
          <cell r="C850" t="str">
            <v>МЖС</v>
          </cell>
          <cell r="D850" t="str">
            <v>обл.БЛАГОЕВГРАД</v>
          </cell>
          <cell r="E850" t="str">
            <v>общ.БЛАГОЕВГРАД</v>
          </cell>
          <cell r="F850" t="str">
            <v>гр.БЛАГОЕВГРАД</v>
          </cell>
          <cell r="G850" t="str">
            <v>"БЪЛГАРО-АВСТРИЙСКА КОНСУЛТАНТСКА КОМПАНИЯ" АД</v>
          </cell>
          <cell r="H850" t="str">
            <v>289ПВЛ083</v>
          </cell>
          <cell r="I850">
            <v>42352</v>
          </cell>
          <cell r="J850" t="str">
            <v>1974</v>
          </cell>
          <cell r="K850">
            <v>4790.5</v>
          </cell>
          <cell r="L850">
            <v>4838.5</v>
          </cell>
          <cell r="M850">
            <v>216.8</v>
          </cell>
          <cell r="N850">
            <v>81.3</v>
          </cell>
          <cell r="O850">
            <v>464188</v>
          </cell>
          <cell r="P850">
            <v>1048978</v>
          </cell>
          <cell r="Q850">
            <v>393000</v>
          </cell>
          <cell r="R850">
            <v>0</v>
          </cell>
          <cell r="S850" t="str">
            <v>F</v>
          </cell>
          <cell r="T850" t="str">
            <v>С</v>
          </cell>
          <cell r="U850" t="str">
            <v>Изолация на външна стена , Изолация на под, Изолация на покрив, Мерки по осветление, Подмяна на дограма</v>
          </cell>
          <cell r="V850">
            <v>655846</v>
          </cell>
          <cell r="W850">
            <v>136.01</v>
          </cell>
          <cell r="X850">
            <v>113333.4</v>
          </cell>
          <cell r="Y850">
            <v>705135.46</v>
          </cell>
          <cell r="Z850">
            <v>6.2217000000000002</v>
          </cell>
          <cell r="AA850" t="str">
            <v>„НП за ЕЕ на МЖС"</v>
          </cell>
          <cell r="AB850">
            <v>62.52</v>
          </cell>
        </row>
        <row r="851">
          <cell r="A851">
            <v>176817900</v>
          </cell>
          <cell r="B851" t="str">
            <v>Сдружение на собствениците "гр.Благоевград, ул. Христо Татрчев 31</v>
          </cell>
          <cell r="C851" t="str">
            <v>МЖС 31</v>
          </cell>
          <cell r="D851" t="str">
            <v>обл.БЛАГОЕВГРАД</v>
          </cell>
          <cell r="E851" t="str">
            <v>общ.БЛАГОЕВГРАД</v>
          </cell>
          <cell r="F851" t="str">
            <v>гр.БЛАГОЕВГРАД</v>
          </cell>
          <cell r="G851" t="str">
            <v>"БЪЛГАРО-АВСТРИЙСКА КОНСУЛТАНТСКА КОМПАНИЯ" АД</v>
          </cell>
          <cell r="H851" t="str">
            <v>289ПВЛ084</v>
          </cell>
          <cell r="I851">
            <v>42352</v>
          </cell>
          <cell r="J851" t="str">
            <v>1972</v>
          </cell>
          <cell r="K851">
            <v>4647</v>
          </cell>
          <cell r="L851">
            <v>4647</v>
          </cell>
          <cell r="M851">
            <v>238</v>
          </cell>
          <cell r="N851">
            <v>80.8</v>
          </cell>
          <cell r="O851">
            <v>412839</v>
          </cell>
          <cell r="P851">
            <v>1106226</v>
          </cell>
          <cell r="Q851">
            <v>375600</v>
          </cell>
          <cell r="R851">
            <v>0</v>
          </cell>
          <cell r="S851" t="str">
            <v>G</v>
          </cell>
          <cell r="T851" t="str">
            <v>С</v>
          </cell>
          <cell r="U851" t="str">
            <v>Изолация на външна стена , Изолация на под, Изолация на покрив, Мерки по осветление, Подмяна на дограма</v>
          </cell>
          <cell r="V851">
            <v>732666</v>
          </cell>
          <cell r="W851">
            <v>174.66200000000001</v>
          </cell>
          <cell r="X851">
            <v>133988</v>
          </cell>
          <cell r="Y851">
            <v>753945.9</v>
          </cell>
          <cell r="Z851">
            <v>5.6269</v>
          </cell>
          <cell r="AA851" t="str">
            <v>„НП за ЕЕ на МЖС"</v>
          </cell>
          <cell r="AB851">
            <v>66.23</v>
          </cell>
        </row>
        <row r="852">
          <cell r="A852">
            <v>176824865</v>
          </cell>
          <cell r="B852" t="str">
            <v>Сдружение на собствениците "гр. Благоевград, ул. Даме Груев, бл.34</v>
          </cell>
          <cell r="C852" t="str">
            <v>МЖС</v>
          </cell>
          <cell r="D852" t="str">
            <v>обл.БЛАГОЕВГРАД</v>
          </cell>
          <cell r="E852" t="str">
            <v>общ.БЛАГОЕВГРАД</v>
          </cell>
          <cell r="F852" t="str">
            <v>гр.БЛАГОЕВГРАД</v>
          </cell>
          <cell r="G852" t="str">
            <v>"БЪЛГАРО-АВСТРИЙСКА КОНСУЛТАНТСКА КОМПАНИЯ" АД</v>
          </cell>
          <cell r="H852" t="str">
            <v>289ПВЛ085</v>
          </cell>
          <cell r="I852">
            <v>42353</v>
          </cell>
          <cell r="J852" t="str">
            <v>1976</v>
          </cell>
          <cell r="K852">
            <v>7786.6</v>
          </cell>
          <cell r="L852">
            <v>7785</v>
          </cell>
          <cell r="M852">
            <v>209.5</v>
          </cell>
          <cell r="N852">
            <v>76.900000000000006</v>
          </cell>
          <cell r="O852">
            <v>734540</v>
          </cell>
          <cell r="P852">
            <v>1630638</v>
          </cell>
          <cell r="Q852">
            <v>598300</v>
          </cell>
          <cell r="R852">
            <v>0</v>
          </cell>
          <cell r="S852" t="str">
            <v>F</v>
          </cell>
          <cell r="T852" t="str">
            <v>С</v>
          </cell>
          <cell r="U852" t="str">
            <v>Изолация на външна стена , Изолация на под, Изолация на покрив, Мерки по осветление, Подмяна на дограма</v>
          </cell>
          <cell r="V852">
            <v>1032333</v>
          </cell>
          <cell r="W852">
            <v>275.23</v>
          </cell>
          <cell r="X852">
            <v>198463</v>
          </cell>
          <cell r="Y852">
            <v>1228789.6299999999</v>
          </cell>
          <cell r="Z852">
            <v>6.1914999999999996</v>
          </cell>
          <cell r="AA852" t="str">
            <v>„НП за ЕЕ на МЖС"</v>
          </cell>
          <cell r="AB852">
            <v>63.3</v>
          </cell>
        </row>
        <row r="853">
          <cell r="A853">
            <v>176826581</v>
          </cell>
          <cell r="B853" t="str">
            <v xml:space="preserve">Сдружение на собствениците "гр. Благоевград, ж.к. Запад бл.54" </v>
          </cell>
          <cell r="C853" t="str">
            <v>МЖС-БЛАГОЕВГРАД, "ЗАПАД" БЛ. 54</v>
          </cell>
          <cell r="D853" t="str">
            <v>обл.БЛАГОЕВГРАД</v>
          </cell>
          <cell r="E853" t="str">
            <v>общ.БЛАГОЕВГРАД</v>
          </cell>
          <cell r="F853" t="str">
            <v>гр.БЛАГОЕВГРАД</v>
          </cell>
          <cell r="G853" t="str">
            <v>"БЪЛГАРО-АВСТРИЙСКА КОНСУЛТАНТСКА КОМПАНИЯ" АД</v>
          </cell>
          <cell r="H853" t="str">
            <v>289ПВЛ086</v>
          </cell>
          <cell r="I853">
            <v>42353</v>
          </cell>
          <cell r="J853" t="str">
            <v>1976</v>
          </cell>
          <cell r="K853">
            <v>5423.3</v>
          </cell>
          <cell r="L853">
            <v>4926.66</v>
          </cell>
          <cell r="M853">
            <v>177.2</v>
          </cell>
          <cell r="N853">
            <v>79</v>
          </cell>
          <cell r="O853">
            <v>509689</v>
          </cell>
          <cell r="P853">
            <v>873170</v>
          </cell>
          <cell r="Q853">
            <v>389500</v>
          </cell>
          <cell r="R853">
            <v>0</v>
          </cell>
          <cell r="S853" t="str">
            <v>E</v>
          </cell>
          <cell r="T853" t="str">
            <v>С</v>
          </cell>
          <cell r="U853" t="str">
            <v>Изолация на външна стена , Изолация на под, Изолация на покрив, Мерки по осветление, Подмяна на дограма</v>
          </cell>
          <cell r="V853">
            <v>483700</v>
          </cell>
          <cell r="W853">
            <v>119.94</v>
          </cell>
          <cell r="X853">
            <v>89984</v>
          </cell>
          <cell r="Y853">
            <v>605713.19999999995</v>
          </cell>
          <cell r="Z853">
            <v>6.7313000000000001</v>
          </cell>
          <cell r="AA853" t="str">
            <v>„НП за ЕЕ на МЖС"</v>
          </cell>
          <cell r="AB853">
            <v>55.39</v>
          </cell>
        </row>
        <row r="854">
          <cell r="A854">
            <v>176831920</v>
          </cell>
          <cell r="B854" t="str">
            <v>Сдружение на собствениците "гр. Благоевград, ж.к. "Струмско", ул. "Струма" бл. 13"</v>
          </cell>
          <cell r="C854" t="str">
            <v>МЖС</v>
          </cell>
          <cell r="D854" t="str">
            <v>обл.БЛАГОЕВГРАД</v>
          </cell>
          <cell r="E854" t="str">
            <v>общ.БЛАГОЕВГРАД</v>
          </cell>
          <cell r="F854" t="str">
            <v>гр.БЛАГОЕВГРАД</v>
          </cell>
          <cell r="G854" t="str">
            <v>"БЪЛГАРО-АВСТРИЙСКА КОНСУЛТАНТСКА КОМПАНИЯ" АД</v>
          </cell>
          <cell r="H854" t="str">
            <v>289ПВЛ087</v>
          </cell>
          <cell r="I854">
            <v>42354</v>
          </cell>
          <cell r="J854" t="str">
            <v>1975</v>
          </cell>
          <cell r="K854">
            <v>3485</v>
          </cell>
          <cell r="L854">
            <v>3504</v>
          </cell>
          <cell r="M854">
            <v>150.80000000000001</v>
          </cell>
          <cell r="N854">
            <v>72</v>
          </cell>
          <cell r="O854">
            <v>332407</v>
          </cell>
          <cell r="P854">
            <v>528254</v>
          </cell>
          <cell r="Q854">
            <v>252000</v>
          </cell>
          <cell r="R854">
            <v>0</v>
          </cell>
          <cell r="S854" t="str">
            <v>E</v>
          </cell>
          <cell r="T854" t="str">
            <v>С</v>
          </cell>
          <cell r="U854" t="str">
            <v>Изолация на външна стена , Изолация на под, Изолация на покрив, Мерки по осветление, Подмяна на дограма</v>
          </cell>
          <cell r="V854">
            <v>276291</v>
          </cell>
          <cell r="W854">
            <v>96.36</v>
          </cell>
          <cell r="X854">
            <v>60368</v>
          </cell>
          <cell r="Y854">
            <v>531379</v>
          </cell>
          <cell r="Z854">
            <v>8.8023000000000007</v>
          </cell>
          <cell r="AA854" t="str">
            <v>„НП за ЕЕ на МЖС"</v>
          </cell>
          <cell r="AB854">
            <v>52.3</v>
          </cell>
        </row>
        <row r="855">
          <cell r="A855">
            <v>176825321</v>
          </cell>
          <cell r="B855" t="str">
            <v>Сдружение на собствениците "гр. Благоевград, ж.к. "Струмско", ул. "Струма" бл. 15</v>
          </cell>
          <cell r="C855" t="str">
            <v>МЖС</v>
          </cell>
          <cell r="D855" t="str">
            <v>обл.БЛАГОЕВГРАД</v>
          </cell>
          <cell r="E855" t="str">
            <v>общ.БЛАГОЕВГРАД</v>
          </cell>
          <cell r="F855" t="str">
            <v>гр.БЛАГОЕВГРАД</v>
          </cell>
          <cell r="G855" t="str">
            <v>"БЪЛГАРО-АВСТРИЙСКА КОНСУЛТАНТСКА КОМПАНИЯ" АД</v>
          </cell>
          <cell r="H855" t="str">
            <v>289ПВЛ088</v>
          </cell>
          <cell r="I855">
            <v>42354</v>
          </cell>
          <cell r="J855" t="str">
            <v>1982</v>
          </cell>
          <cell r="K855">
            <v>4658</v>
          </cell>
          <cell r="L855">
            <v>4171</v>
          </cell>
          <cell r="M855">
            <v>118</v>
          </cell>
          <cell r="N855">
            <v>22</v>
          </cell>
          <cell r="O855">
            <v>468300</v>
          </cell>
          <cell r="P855">
            <v>722699</v>
          </cell>
          <cell r="Q855">
            <v>321000</v>
          </cell>
          <cell r="R855">
            <v>0</v>
          </cell>
          <cell r="S855" t="str">
            <v>F</v>
          </cell>
          <cell r="T855" t="str">
            <v>С</v>
          </cell>
          <cell r="U855" t="str">
            <v>Изолация на външна стена , Изолация на под, Изолация на покрив, Мерки по осветление, Подмяна на дограма</v>
          </cell>
          <cell r="V855">
            <v>401662</v>
          </cell>
          <cell r="W855">
            <v>142.81</v>
          </cell>
          <cell r="X855">
            <v>88643</v>
          </cell>
          <cell r="Y855">
            <v>714657</v>
          </cell>
          <cell r="Z855">
            <v>8.0620999999999992</v>
          </cell>
          <cell r="AA855" t="str">
            <v>„НП за ЕЕ на МЖС"</v>
          </cell>
          <cell r="AB855">
            <v>55.57</v>
          </cell>
        </row>
        <row r="856">
          <cell r="A856">
            <v>176835979</v>
          </cell>
          <cell r="B856" t="str">
            <v>Сдружение на собствениците "гр. Благоевград, жк Струмско-център бл.29</v>
          </cell>
          <cell r="C856" t="str">
            <v>МЖС 29</v>
          </cell>
          <cell r="D856" t="str">
            <v>обл.БЛАГОЕВГРАД</v>
          </cell>
          <cell r="E856" t="str">
            <v>общ.БЛАГОЕВГРАД</v>
          </cell>
          <cell r="F856" t="str">
            <v>гр.БЛАГОЕВГРАД</v>
          </cell>
          <cell r="G856" t="str">
            <v>"БЪЛГАРО-АВСТРИЙСКА КОНСУЛТАНТСКА КОМПАНИЯ" АД</v>
          </cell>
          <cell r="H856" t="str">
            <v>289ПВЛ089</v>
          </cell>
          <cell r="I856">
            <v>42354</v>
          </cell>
          <cell r="J856" t="str">
            <v>1984</v>
          </cell>
          <cell r="K856">
            <v>2864</v>
          </cell>
          <cell r="L856">
            <v>2703</v>
          </cell>
          <cell r="M856">
            <v>128.4</v>
          </cell>
          <cell r="N856">
            <v>26.9</v>
          </cell>
          <cell r="O856">
            <v>322800</v>
          </cell>
          <cell r="P856">
            <v>496584</v>
          </cell>
          <cell r="Q856">
            <v>221200</v>
          </cell>
          <cell r="R856">
            <v>0</v>
          </cell>
          <cell r="S856" t="str">
            <v>F</v>
          </cell>
          <cell r="T856" t="str">
            <v>С</v>
          </cell>
          <cell r="U856" t="str">
            <v>Изолация на външна стена , Изолация на под, Изолация на покрив, Мерки по осветление, Подмяна на дограма</v>
          </cell>
          <cell r="V856">
            <v>275424</v>
          </cell>
          <cell r="W856">
            <v>76.66</v>
          </cell>
          <cell r="X856">
            <v>53901</v>
          </cell>
          <cell r="Y856">
            <v>499934</v>
          </cell>
          <cell r="Z856">
            <v>9.2750000000000004</v>
          </cell>
          <cell r="AA856" t="str">
            <v>„НП за ЕЕ на МЖС"</v>
          </cell>
          <cell r="AB856">
            <v>55.46</v>
          </cell>
        </row>
        <row r="857">
          <cell r="A857">
            <v>176826670</v>
          </cell>
          <cell r="B857" t="str">
            <v>Сдружение на собствениците "гр. Благоевград, ж.к. Ален мак бл.30"</v>
          </cell>
          <cell r="C857" t="str">
            <v>МЖС БЛ 30</v>
          </cell>
          <cell r="D857" t="str">
            <v>обл.БЛАГОЕВГРАД</v>
          </cell>
          <cell r="E857" t="str">
            <v>общ.БЛАГОЕВГРАД</v>
          </cell>
          <cell r="F857" t="str">
            <v>гр.БЛАГОЕВГРАД</v>
          </cell>
          <cell r="G857" t="str">
            <v>"БЪЛГАРО-АВСТРИЙСКА КОНСУЛТАНТСКА КОМПАНИЯ" АД</v>
          </cell>
          <cell r="H857" t="str">
            <v>289ПВЛ090</v>
          </cell>
          <cell r="I857">
            <v>42354</v>
          </cell>
          <cell r="J857" t="str">
            <v>1976</v>
          </cell>
          <cell r="K857">
            <v>2864</v>
          </cell>
          <cell r="L857">
            <v>2438</v>
          </cell>
          <cell r="M857">
            <v>169.4</v>
          </cell>
          <cell r="N857">
            <v>75</v>
          </cell>
          <cell r="O857">
            <v>262147</v>
          </cell>
          <cell r="P857">
            <v>413054</v>
          </cell>
          <cell r="Q857">
            <v>182800</v>
          </cell>
          <cell r="R857">
            <v>0</v>
          </cell>
          <cell r="S857" t="str">
            <v>F</v>
          </cell>
          <cell r="T857" t="str">
            <v>С</v>
          </cell>
          <cell r="U857" t="str">
            <v>Изолация на външна стена , Изолация на под, Изолация на покрив, Мерки по осветление, Подмяна на дограма</v>
          </cell>
          <cell r="V857">
            <v>230268</v>
          </cell>
          <cell r="W857">
            <v>78.790000000000006</v>
          </cell>
          <cell r="X857">
            <v>49804</v>
          </cell>
          <cell r="Y857">
            <v>458136</v>
          </cell>
          <cell r="Z857">
            <v>9.1987000000000005</v>
          </cell>
          <cell r="AA857" t="str">
            <v>„НП за ЕЕ на МЖС"</v>
          </cell>
          <cell r="AB857">
            <v>55.74</v>
          </cell>
        </row>
        <row r="858">
          <cell r="A858">
            <v>176829677</v>
          </cell>
          <cell r="B858" t="str">
            <v>Сдружение на собствениците "гр. Благоевград, жк Ален мак бл.31,32</v>
          </cell>
          <cell r="C858" t="str">
            <v>МЖС</v>
          </cell>
          <cell r="D858" t="str">
            <v>обл.БЛАГОЕВГРАД</v>
          </cell>
          <cell r="E858" t="str">
            <v>общ.БЛАГОЕВГРАД</v>
          </cell>
          <cell r="F858" t="str">
            <v>гр.БЛАГОЕВГРАД</v>
          </cell>
          <cell r="G858" t="str">
            <v>"БЪЛГАРО-АВСТРИЙСКА КОНСУЛТАНТСКА КОМПАНИЯ" АД</v>
          </cell>
          <cell r="H858" t="str">
            <v>289ПВЛ091</v>
          </cell>
          <cell r="I858">
            <v>42355</v>
          </cell>
          <cell r="J858" t="str">
            <v>1981</v>
          </cell>
          <cell r="K858">
            <v>5221</v>
          </cell>
          <cell r="L858">
            <v>4747</v>
          </cell>
          <cell r="M858">
            <v>171</v>
          </cell>
          <cell r="N858">
            <v>75.400000000000006</v>
          </cell>
          <cell r="O858">
            <v>523812</v>
          </cell>
          <cell r="P858">
            <v>811529</v>
          </cell>
          <cell r="Q858">
            <v>357800</v>
          </cell>
          <cell r="R858">
            <v>0</v>
          </cell>
          <cell r="S858" t="str">
            <v>F</v>
          </cell>
          <cell r="T858" t="str">
            <v>С</v>
          </cell>
          <cell r="U858" t="str">
            <v>Изолация на външна стена , Изолация на под, Изолация на покрив, Мерки по осветление, Подмяна на дограма</v>
          </cell>
          <cell r="V858">
            <v>453752</v>
          </cell>
          <cell r="W858">
            <v>178.98</v>
          </cell>
          <cell r="X858">
            <v>105823</v>
          </cell>
          <cell r="Y858">
            <v>757164</v>
          </cell>
          <cell r="Z858">
            <v>7.1550000000000002</v>
          </cell>
          <cell r="AA858" t="str">
            <v>„НП за ЕЕ на МЖС"</v>
          </cell>
          <cell r="AB858">
            <v>55.91</v>
          </cell>
        </row>
        <row r="859">
          <cell r="A859">
            <v>176829385</v>
          </cell>
          <cell r="B859" t="str">
            <v>Сдружение на собствениците "гр. Благоевград, жк Ален мак бл.33, 34</v>
          </cell>
          <cell r="C859" t="str">
            <v>МЖС</v>
          </cell>
          <cell r="D859" t="str">
            <v>обл.БЛАГОЕВГРАД</v>
          </cell>
          <cell r="E859" t="str">
            <v>общ.БЛАГОЕВГРАД</v>
          </cell>
          <cell r="F859" t="str">
            <v>гр.БЛАГОЕВГРАД</v>
          </cell>
          <cell r="G859" t="str">
            <v>"БЪЛГАРО-АВСТРИЙСКА КОНСУЛТАНТСКА КОМПАНИЯ" АД</v>
          </cell>
          <cell r="H859" t="str">
            <v>289ПВЛ092</v>
          </cell>
          <cell r="I859">
            <v>42355</v>
          </cell>
          <cell r="J859" t="str">
            <v>1983</v>
          </cell>
          <cell r="K859">
            <v>4688</v>
          </cell>
          <cell r="L859">
            <v>4621</v>
          </cell>
          <cell r="M859">
            <v>204</v>
          </cell>
          <cell r="N859">
            <v>77.400000000000006</v>
          </cell>
          <cell r="O859">
            <v>591424</v>
          </cell>
          <cell r="P859">
            <v>943084</v>
          </cell>
          <cell r="Q859">
            <v>357800</v>
          </cell>
          <cell r="R859">
            <v>0</v>
          </cell>
          <cell r="S859" t="str">
            <v>F</v>
          </cell>
          <cell r="T859" t="str">
            <v>С</v>
          </cell>
          <cell r="U859" t="str">
            <v>Изолация на външна стена , Изолация на под, Изолация на покрив, Мерки по осветление, Подмяна на дограма</v>
          </cell>
          <cell r="V859">
            <v>585256</v>
          </cell>
          <cell r="W859">
            <v>203.32</v>
          </cell>
          <cell r="X859">
            <v>127618</v>
          </cell>
          <cell r="Y859">
            <v>782704</v>
          </cell>
          <cell r="Z859">
            <v>6.1330999999999998</v>
          </cell>
          <cell r="AA859" t="str">
            <v>„НП за ЕЕ на МЖС"</v>
          </cell>
          <cell r="AB859">
            <v>62.05</v>
          </cell>
        </row>
        <row r="860">
          <cell r="A860">
            <v>176826001</v>
          </cell>
          <cell r="B860" t="str">
            <v>Сдружение на собствениците "гр. Благоевград, ул. Иван Михайлов 59"</v>
          </cell>
          <cell r="C860" t="str">
            <v>МЖС-БЛАГОЕВГРАД, "И. МИХАЙЛОВ" 59</v>
          </cell>
          <cell r="D860" t="str">
            <v>обл.БЛАГОЕВГРАД</v>
          </cell>
          <cell r="E860" t="str">
            <v>общ.БЛАГОЕВГРАД</v>
          </cell>
          <cell r="F860" t="str">
            <v>гр.БЛАГОЕВГРАД</v>
          </cell>
          <cell r="G860" t="str">
            <v>"БЪЛГАРО-АВСТРИЙСКА КОНСУЛТАНТСКА КОМПАНИЯ" АД</v>
          </cell>
          <cell r="H860" t="str">
            <v>289ПВЛ093</v>
          </cell>
          <cell r="I860">
            <v>42356</v>
          </cell>
          <cell r="J860" t="str">
            <v>1977</v>
          </cell>
          <cell r="K860">
            <v>3603.19</v>
          </cell>
          <cell r="L860">
            <v>3619.8</v>
          </cell>
          <cell r="M860">
            <v>182.5</v>
          </cell>
          <cell r="N860">
            <v>75.5</v>
          </cell>
          <cell r="O860">
            <v>410406</v>
          </cell>
          <cell r="P860">
            <v>660479</v>
          </cell>
          <cell r="Q860">
            <v>273300</v>
          </cell>
          <cell r="R860">
            <v>0</v>
          </cell>
          <cell r="S860" t="str">
            <v>E</v>
          </cell>
          <cell r="T860" t="str">
            <v>С</v>
          </cell>
          <cell r="U860" t="str">
            <v>Изолация на външна стена , Изолация на под, Изолация на покрив, Мерки по осветление, Подмяна на дограма</v>
          </cell>
          <cell r="V860">
            <v>387215</v>
          </cell>
          <cell r="W860">
            <v>96.32</v>
          </cell>
          <cell r="X860">
            <v>72134</v>
          </cell>
          <cell r="Y860">
            <v>564629.87</v>
          </cell>
          <cell r="Z860">
            <v>7.8274999999999997</v>
          </cell>
          <cell r="AA860" t="str">
            <v>„НП за ЕЕ на МЖС"</v>
          </cell>
          <cell r="AB860">
            <v>58.62</v>
          </cell>
        </row>
        <row r="861">
          <cell r="A861">
            <v>176888145</v>
          </cell>
          <cell r="B861" t="str">
            <v>Сдружение на собствениците "гр. Благоевград, ж.к. "Еленово", бл. 75"</v>
          </cell>
          <cell r="C861" t="str">
            <v>МЖС-БЛАГОЕВГРАД, "ЕЛЕНОВО" БЛ. 75</v>
          </cell>
          <cell r="D861" t="str">
            <v>обл.БЛАГОЕВГРАД</v>
          </cell>
          <cell r="E861" t="str">
            <v>общ.БЛАГОЕВГРАД</v>
          </cell>
          <cell r="F861" t="str">
            <v>гр.БЛАГОЕВГРАД</v>
          </cell>
          <cell r="G861" t="str">
            <v>"БЪЛГАРО-АВСТРИЙСКА КОНСУЛТАНТСКА КОМПАНИЯ" АД</v>
          </cell>
          <cell r="H861" t="str">
            <v>289ПВЛ095</v>
          </cell>
          <cell r="I861">
            <v>42408</v>
          </cell>
          <cell r="J861" t="str">
            <v>1985</v>
          </cell>
          <cell r="K861">
            <v>864</v>
          </cell>
          <cell r="L861">
            <v>864</v>
          </cell>
          <cell r="M861">
            <v>188.5</v>
          </cell>
          <cell r="N861">
            <v>73.2</v>
          </cell>
          <cell r="O861">
            <v>113048</v>
          </cell>
          <cell r="P861">
            <v>162851</v>
          </cell>
          <cell r="Q861">
            <v>63300</v>
          </cell>
          <cell r="R861">
            <v>0</v>
          </cell>
          <cell r="S861" t="str">
            <v>G</v>
          </cell>
          <cell r="T861" t="str">
            <v>С</v>
          </cell>
          <cell r="U861" t="str">
            <v>Изолация на външна стена , Изолация на под, Изолация на покрив, Мерки по осветление, Подмяна на дограма</v>
          </cell>
          <cell r="V861">
            <v>99589</v>
          </cell>
          <cell r="W861">
            <v>51.716000000000001</v>
          </cell>
          <cell r="X861">
            <v>25752</v>
          </cell>
          <cell r="Y861">
            <v>119384</v>
          </cell>
          <cell r="Z861">
            <v>4.6359000000000004</v>
          </cell>
          <cell r="AA861" t="str">
            <v>„НП за ЕЕ на МЖС"</v>
          </cell>
          <cell r="AB861">
            <v>61.15</v>
          </cell>
        </row>
        <row r="862">
          <cell r="A862">
            <v>176834934</v>
          </cell>
          <cell r="B862" t="str">
            <v>Сдружение на собствениците "гр. Благоевград, жк Еленово бл. 76, 77"</v>
          </cell>
          <cell r="C862" t="str">
            <v>МЖС</v>
          </cell>
          <cell r="D862" t="str">
            <v>обл.БЛАГОЕВГРАД</v>
          </cell>
          <cell r="E862" t="str">
            <v>общ.БЛАГОЕВГРАД</v>
          </cell>
          <cell r="F862" t="str">
            <v>гр.БЛАГОЕВГРАД</v>
          </cell>
          <cell r="G862" t="str">
            <v>"БЪЛГАРО-АВСТРИЙСКА КОНСУЛТАНТСКА КОМПАНИЯ" АД</v>
          </cell>
          <cell r="H862" t="str">
            <v>289ПВЛ096</v>
          </cell>
          <cell r="I862">
            <v>42408</v>
          </cell>
          <cell r="J862" t="str">
            <v>1985</v>
          </cell>
          <cell r="K862">
            <v>2866</v>
          </cell>
          <cell r="L862">
            <v>2469</v>
          </cell>
          <cell r="M862">
            <v>185.2</v>
          </cell>
          <cell r="N862">
            <v>72</v>
          </cell>
          <cell r="O862">
            <v>339762</v>
          </cell>
          <cell r="P862">
            <v>457334</v>
          </cell>
          <cell r="Q862">
            <v>177800</v>
          </cell>
          <cell r="R862">
            <v>0</v>
          </cell>
          <cell r="S862" t="str">
            <v>G</v>
          </cell>
          <cell r="T862" t="str">
            <v>С</v>
          </cell>
          <cell r="U862" t="str">
            <v>Изолация на външна стена , Изолация на под, Изолация на покрив, Мерки по осветление, Подмяна на дограма</v>
          </cell>
          <cell r="V862">
            <v>279553</v>
          </cell>
          <cell r="W862">
            <v>143.5</v>
          </cell>
          <cell r="X862">
            <v>71337</v>
          </cell>
          <cell r="Y862">
            <v>385008</v>
          </cell>
          <cell r="Z862">
            <v>5.3970000000000002</v>
          </cell>
          <cell r="AA862" t="str">
            <v>„НП за ЕЕ на МЖС"</v>
          </cell>
          <cell r="AB862">
            <v>61.12</v>
          </cell>
        </row>
        <row r="863">
          <cell r="A863">
            <v>176847796</v>
          </cell>
          <cell r="B863" t="str">
            <v>Сдружение на собствениците "гр. Благоевград, ж.к. "Ален мак" бл. 27"</v>
          </cell>
          <cell r="C863" t="str">
            <v>МЖС-БЛАГОЕВГРАД, "АЛЕН МАК" БЛ. 27</v>
          </cell>
          <cell r="D863" t="str">
            <v>обл.БЛАГОЕВГРАД</v>
          </cell>
          <cell r="E863" t="str">
            <v>общ.БЛАГОЕВГРАД</v>
          </cell>
          <cell r="F863" t="str">
            <v>гр.БЛАГОЕВГРАД</v>
          </cell>
          <cell r="G863" t="str">
            <v>"БЪЛГАРО-АВСТРИЙСКА КОНСУЛТАНТСКА КОМПАНИЯ" АД</v>
          </cell>
          <cell r="H863" t="str">
            <v>289ПВЛ097</v>
          </cell>
          <cell r="I863">
            <v>42408</v>
          </cell>
          <cell r="J863" t="str">
            <v>1981</v>
          </cell>
          <cell r="K863">
            <v>1736</v>
          </cell>
          <cell r="L863">
            <v>1467</v>
          </cell>
          <cell r="M863">
            <v>191.6</v>
          </cell>
          <cell r="N863">
            <v>77.2</v>
          </cell>
          <cell r="O863">
            <v>218659</v>
          </cell>
          <cell r="P863">
            <v>281024</v>
          </cell>
          <cell r="Q863">
            <v>113200</v>
          </cell>
          <cell r="R863">
            <v>0</v>
          </cell>
          <cell r="S863" t="str">
            <v>F</v>
          </cell>
          <cell r="T863" t="str">
            <v>С</v>
          </cell>
          <cell r="U863" t="str">
            <v>Изолация на външна стена , Изолация на под, Изолация на покрив, Мерки по осветление, Подмяна на дограма</v>
          </cell>
          <cell r="V863">
            <v>167761</v>
          </cell>
          <cell r="W863">
            <v>68.56</v>
          </cell>
          <cell r="X863">
            <v>38093</v>
          </cell>
          <cell r="Y863">
            <v>233699</v>
          </cell>
          <cell r="Z863">
            <v>6.1349</v>
          </cell>
          <cell r="AA863" t="str">
            <v>„НП за ЕЕ на МЖС"</v>
          </cell>
          <cell r="AB863">
            <v>59.69</v>
          </cell>
        </row>
        <row r="864">
          <cell r="A864">
            <v>176847807</v>
          </cell>
          <cell r="B864" t="str">
            <v>Сдружение на собствениците "гр. Благоевград, ж.к. "Ален мак" бл. 29"</v>
          </cell>
          <cell r="C864" t="str">
            <v>МЖС-БЛАГОЕВГРАД, "АЛЕН МАК" БЛ. 29</v>
          </cell>
          <cell r="D864" t="str">
            <v>обл.БЛАГОЕВГРАД</v>
          </cell>
          <cell r="E864" t="str">
            <v>общ.БЛАГОЕВГРАД</v>
          </cell>
          <cell r="F864" t="str">
            <v>гр.БЛАГОЕВГРАД</v>
          </cell>
          <cell r="G864" t="str">
            <v>"ЕП КОНСУЛТ" ЕООД</v>
          </cell>
          <cell r="H864" t="str">
            <v>289ПВЛ098</v>
          </cell>
          <cell r="I864">
            <v>42408</v>
          </cell>
          <cell r="J864" t="str">
            <v>1979</v>
          </cell>
          <cell r="K864">
            <v>2460</v>
          </cell>
          <cell r="L864">
            <v>2004</v>
          </cell>
          <cell r="M864">
            <v>217.9</v>
          </cell>
          <cell r="N864">
            <v>77</v>
          </cell>
          <cell r="O864">
            <v>248514</v>
          </cell>
          <cell r="P864">
            <v>436609</v>
          </cell>
          <cell r="Q864">
            <v>154400</v>
          </cell>
          <cell r="R864">
            <v>0</v>
          </cell>
          <cell r="S864" t="str">
            <v>G</v>
          </cell>
          <cell r="T864" t="str">
            <v>С</v>
          </cell>
          <cell r="U864" t="str">
            <v>Изолация на външна стена , Изолация на под, Изолация на покрив, Мерки по осветление, Подмяна на дограма</v>
          </cell>
          <cell r="V864">
            <v>282207</v>
          </cell>
          <cell r="W864">
            <v>137.93</v>
          </cell>
          <cell r="X864">
            <v>68730</v>
          </cell>
          <cell r="Y864">
            <v>332791</v>
          </cell>
          <cell r="Z864">
            <v>4.8419999999999996</v>
          </cell>
          <cell r="AA864" t="str">
            <v>„НП за ЕЕ на МЖС"</v>
          </cell>
          <cell r="AB864">
            <v>64.63</v>
          </cell>
        </row>
        <row r="865">
          <cell r="A865">
            <v>176829894</v>
          </cell>
          <cell r="B865" t="str">
            <v>Сдружение на собствениците "гр. Благоевград, жк Струмско, ул. Яне Сандански бл.3"</v>
          </cell>
          <cell r="C865" t="str">
            <v>МЖС-БЛАГОЕВГРАД, "Я. САНДАНСКИ" БЛ. 3</v>
          </cell>
          <cell r="D865" t="str">
            <v>обл.БЛАГОЕВГРАД</v>
          </cell>
          <cell r="E865" t="str">
            <v>общ.БЛАГОЕВГРАД</v>
          </cell>
          <cell r="F865" t="str">
            <v>гр.БЛАГОЕВГРАД</v>
          </cell>
          <cell r="G865" t="str">
            <v>"БЪЛГАРО-АВСТРИЙСКА КОНСУЛТАНТСКА КОМПАНИЯ" АД</v>
          </cell>
          <cell r="H865" t="str">
            <v>289пвл099</v>
          </cell>
          <cell r="I865">
            <v>42408</v>
          </cell>
          <cell r="J865" t="str">
            <v>1983</v>
          </cell>
          <cell r="K865">
            <v>3200</v>
          </cell>
          <cell r="L865">
            <v>2673</v>
          </cell>
          <cell r="M865">
            <v>196</v>
          </cell>
          <cell r="N865">
            <v>74.2</v>
          </cell>
          <cell r="O865">
            <v>337041</v>
          </cell>
          <cell r="P865">
            <v>524008</v>
          </cell>
          <cell r="Q865">
            <v>198300</v>
          </cell>
          <cell r="R865">
            <v>0</v>
          </cell>
          <cell r="S865" t="str">
            <v>F</v>
          </cell>
          <cell r="T865" t="str">
            <v>С</v>
          </cell>
          <cell r="U865" t="str">
            <v>Изолация на външна стена , Изолация на под, Изолация на покрив, Мерки по осветление, Подмяна на дограма</v>
          </cell>
          <cell r="V865">
            <v>325671</v>
          </cell>
          <cell r="W865">
            <v>141.179</v>
          </cell>
          <cell r="X865">
            <v>76226</v>
          </cell>
          <cell r="Y865">
            <v>406660</v>
          </cell>
          <cell r="Z865">
            <v>5.3349000000000002</v>
          </cell>
          <cell r="AA865" t="str">
            <v>„НП за ЕЕ на МЖС"</v>
          </cell>
          <cell r="AB865">
            <v>62.15</v>
          </cell>
        </row>
        <row r="866">
          <cell r="A866">
            <v>176827224</v>
          </cell>
          <cell r="B866" t="str">
            <v>Сдружение на собствениците "гр. Благоевград, ж.к. "Струмско", ул. "Яне Сандански" бл. 3"</v>
          </cell>
          <cell r="C866" t="str">
            <v>МЖС-БЛАГОЕВГРАД, "ЯНЕ САНДАНСКИ" БЛ. 3</v>
          </cell>
          <cell r="D866" t="str">
            <v>обл.БЛАГОЕВГРАД</v>
          </cell>
          <cell r="E866" t="str">
            <v>общ.БЛАГОЕВГРАД</v>
          </cell>
          <cell r="F866" t="str">
            <v>гр.БЛАГОЕВГРАД</v>
          </cell>
          <cell r="G866" t="str">
            <v>"БЪЛГАРО-АВСТРИЙСКА КОНСУЛТАНТСКА КОМПАНИЯ" АД</v>
          </cell>
          <cell r="H866" t="str">
            <v>289ПВЛ100</v>
          </cell>
          <cell r="I866">
            <v>42408</v>
          </cell>
          <cell r="J866" t="str">
            <v>289ПВЛ100</v>
          </cell>
          <cell r="K866">
            <v>4720</v>
          </cell>
          <cell r="L866">
            <v>4028</v>
          </cell>
          <cell r="M866">
            <v>231.2</v>
          </cell>
          <cell r="N866">
            <v>76</v>
          </cell>
          <cell r="O866">
            <v>449517</v>
          </cell>
          <cell r="P866">
            <v>931155</v>
          </cell>
          <cell r="Q866">
            <v>306100</v>
          </cell>
          <cell r="R866">
            <v>0</v>
          </cell>
          <cell r="S866" t="str">
            <v>G</v>
          </cell>
          <cell r="T866" t="str">
            <v>С</v>
          </cell>
          <cell r="U866" t="str">
            <v>Изолация на външна стена , Изолация на под, Изолация на покрив, Мерки по осветление, Подмяна на дограма</v>
          </cell>
          <cell r="V866">
            <v>625077</v>
          </cell>
          <cell r="W866">
            <v>276.61799999999999</v>
          </cell>
          <cell r="X866">
            <v>155467</v>
          </cell>
          <cell r="Y866">
            <v>613255</v>
          </cell>
          <cell r="Z866">
            <v>3.9445000000000001</v>
          </cell>
          <cell r="AA866" t="str">
            <v>„НП за ЕЕ на МЖС"</v>
          </cell>
          <cell r="AB866">
            <v>67.12</v>
          </cell>
        </row>
        <row r="867">
          <cell r="A867">
            <v>176836522</v>
          </cell>
          <cell r="B867" t="str">
            <v>Сдружение на собствениците "гр. Благоевград, ж.к. "Струмско", ул. "Яне Сандански" бл. 5"</v>
          </cell>
          <cell r="C867" t="str">
            <v>МЖС-БЛАГОЕВГРАД, "ЯНЕ САНДАНСКИ" БЛ. 5</v>
          </cell>
          <cell r="D867" t="str">
            <v>обл.БЛАГОЕВГРАД</v>
          </cell>
          <cell r="E867" t="str">
            <v>общ.БЛАГОЕВГРАД</v>
          </cell>
          <cell r="F867" t="str">
            <v>гр.БЛАГОЕВГРАД</v>
          </cell>
          <cell r="G867" t="str">
            <v>"БЪЛГАРО-АВСТРИЙСКА КОНСУЛТАНТСКА КОМПАНИЯ" АД</v>
          </cell>
          <cell r="H867" t="str">
            <v>289ПВЛ101</v>
          </cell>
          <cell r="I867">
            <v>42408</v>
          </cell>
          <cell r="J867" t="str">
            <v>1978</v>
          </cell>
          <cell r="K867">
            <v>5120</v>
          </cell>
          <cell r="L867">
            <v>4674</v>
          </cell>
          <cell r="M867">
            <v>203.9</v>
          </cell>
          <cell r="N867">
            <v>74.2</v>
          </cell>
          <cell r="O867">
            <v>514619</v>
          </cell>
          <cell r="P867">
            <v>953011</v>
          </cell>
          <cell r="Q867">
            <v>346700</v>
          </cell>
          <cell r="R867">
            <v>0</v>
          </cell>
          <cell r="S867" t="str">
            <v>G</v>
          </cell>
          <cell r="T867" t="str">
            <v>С</v>
          </cell>
          <cell r="U867" t="str">
            <v>Изолация на външна стена , Изолация на под, Изолация на покрив, Мерки по осветление, Подмяна на дограма</v>
          </cell>
          <cell r="V867">
            <v>606280</v>
          </cell>
          <cell r="W867">
            <v>280.73099999999999</v>
          </cell>
          <cell r="X867">
            <v>154799</v>
          </cell>
          <cell r="Y867">
            <v>654895</v>
          </cell>
          <cell r="Z867">
            <v>4.2305999999999999</v>
          </cell>
          <cell r="AA867" t="str">
            <v>„НП за ЕЕ на МЖС"</v>
          </cell>
          <cell r="AB867">
            <v>63.61</v>
          </cell>
        </row>
        <row r="868">
          <cell r="A868">
            <v>176835032</v>
          </cell>
          <cell r="B868" t="str">
            <v>Сдружение на собствениците "гр. Благоевград, ж.к. "Струмско", ул. "Яне Сандански" бл. 5"</v>
          </cell>
          <cell r="C868" t="str">
            <v>МЖС-БЛАГОЕВГРАД, "ЯНЕ САНДАНСКИ" БЛ. 5</v>
          </cell>
          <cell r="D868" t="str">
            <v>обл.БЛАГОЕВГРАД</v>
          </cell>
          <cell r="E868" t="str">
            <v>общ.БЛАГОЕВГРАД</v>
          </cell>
          <cell r="F868" t="str">
            <v>гр.БЛАГОЕВГРАД</v>
          </cell>
          <cell r="G868" t="str">
            <v>"БЪЛГАРО-АВСТРИЙСКА КОНСУЛТАНТСКА КОМПАНИЯ" АД</v>
          </cell>
          <cell r="H868" t="str">
            <v>289ПВЛ102</v>
          </cell>
          <cell r="I868">
            <v>42408</v>
          </cell>
          <cell r="J868" t="str">
            <v>1982</v>
          </cell>
          <cell r="K868">
            <v>3200</v>
          </cell>
          <cell r="L868">
            <v>2487</v>
          </cell>
          <cell r="M868">
            <v>207.6</v>
          </cell>
          <cell r="N868">
            <v>76.900000000000006</v>
          </cell>
          <cell r="O868">
            <v>288089</v>
          </cell>
          <cell r="P868">
            <v>516245</v>
          </cell>
          <cell r="Q868">
            <v>162900</v>
          </cell>
          <cell r="R868">
            <v>0</v>
          </cell>
          <cell r="S868" t="str">
            <v>G</v>
          </cell>
          <cell r="T868" t="str">
            <v>С</v>
          </cell>
          <cell r="U868" t="str">
            <v>Изолация на външна стена , Изолация на под, Изолация на покрив, Мерки по осветление, Подмяна на дограма</v>
          </cell>
          <cell r="V868">
            <v>325047</v>
          </cell>
          <cell r="W868">
            <v>131.71199999999999</v>
          </cell>
          <cell r="X868">
            <v>74399</v>
          </cell>
          <cell r="Y868">
            <v>418934</v>
          </cell>
          <cell r="Z868">
            <v>5.6308999999999996</v>
          </cell>
          <cell r="AA868" t="str">
            <v>„НП за ЕЕ на МЖС"</v>
          </cell>
          <cell r="AB868">
            <v>62.96</v>
          </cell>
        </row>
        <row r="869">
          <cell r="A869">
            <v>176832367</v>
          </cell>
          <cell r="B869" t="str">
            <v>СДРУЖЕНИЕ НА СОБСТВЕНИЦИТЕ "гр. АСЕНОВГРАД, ул. КНЯЗ БОРИС I-ви #8"</v>
          </cell>
          <cell r="C869" t="str">
            <v>МЖС-АСЕНОВГРАД, "КН. БОРИС" 8</v>
          </cell>
          <cell r="D869" t="str">
            <v>обл.ПЛОВДИВ</v>
          </cell>
          <cell r="E869" t="str">
            <v>общ.АСЕНОВГРАД</v>
          </cell>
          <cell r="F869" t="str">
            <v>гр.АСЕНОВГРАД</v>
          </cell>
          <cell r="G869" t="str">
            <v>"БЪЛГАРО-АВСТРИЙСКА КОНСУЛТАНТСКА КОМПАНИЯ" АД</v>
          </cell>
          <cell r="H869" t="str">
            <v>289ПВЛ103</v>
          </cell>
          <cell r="I869">
            <v>42412</v>
          </cell>
          <cell r="J869" t="str">
            <v>1979</v>
          </cell>
          <cell r="K869">
            <v>4810.3</v>
          </cell>
          <cell r="L869">
            <v>3583.79</v>
          </cell>
          <cell r="M869">
            <v>201.9</v>
          </cell>
          <cell r="N869">
            <v>82.2</v>
          </cell>
          <cell r="O869">
            <v>335322</v>
          </cell>
          <cell r="P869">
            <v>723545</v>
          </cell>
          <cell r="Q869">
            <v>294800</v>
          </cell>
          <cell r="R869">
            <v>0</v>
          </cell>
          <cell r="S869" t="str">
            <v>F</v>
          </cell>
          <cell r="T869" t="str">
            <v>С</v>
          </cell>
          <cell r="U869" t="str">
            <v>Изолация на външна стена , Изолация на под, Изолация на покрив, Мерки по осветление, Подмяна на дограма</v>
          </cell>
          <cell r="V869">
            <v>428790</v>
          </cell>
          <cell r="W869">
            <v>117.688</v>
          </cell>
          <cell r="X869">
            <v>83611</v>
          </cell>
          <cell r="Y869">
            <v>674169</v>
          </cell>
          <cell r="Z869">
            <v>8.0631000000000004</v>
          </cell>
          <cell r="AA869" t="str">
            <v>„НП за ЕЕ на МЖС"</v>
          </cell>
          <cell r="AB869">
            <v>59.26</v>
          </cell>
        </row>
        <row r="870">
          <cell r="A870">
            <v>176823966</v>
          </cell>
          <cell r="B870" t="str">
            <v>СДРУЖЕНИЕ НА СОБСТВЕНИЦИТЕ "гр. АСЕНОВГРАД, бул. "ВАСИЛ ЛЕВСКИ" # 19"</v>
          </cell>
          <cell r="C870" t="str">
            <v>МЖС-АСЕНОВГРАД, "В. ЛЕВСКИ" 19</v>
          </cell>
          <cell r="D870" t="str">
            <v>обл.ПЛОВДИВ</v>
          </cell>
          <cell r="E870" t="str">
            <v>общ.АСЕНОВГРАД</v>
          </cell>
          <cell r="F870" t="str">
            <v>гр.АСЕНОВГРАД</v>
          </cell>
          <cell r="G870" t="str">
            <v>"БЪЛГАРО-АВСТРИЙСКА КОНСУЛТАНТСКА КОМПАНИЯ" АД</v>
          </cell>
          <cell r="H870" t="str">
            <v>289ПВЛ104</v>
          </cell>
          <cell r="I870">
            <v>42412</v>
          </cell>
          <cell r="J870" t="str">
            <v>1980</v>
          </cell>
          <cell r="K870">
            <v>3398.3</v>
          </cell>
          <cell r="L870">
            <v>3003.4</v>
          </cell>
          <cell r="M870">
            <v>220.1</v>
          </cell>
          <cell r="N870">
            <v>75.599999999999994</v>
          </cell>
          <cell r="O870">
            <v>189660</v>
          </cell>
          <cell r="P870">
            <v>660820</v>
          </cell>
          <cell r="Q870">
            <v>227100</v>
          </cell>
          <cell r="R870">
            <v>0</v>
          </cell>
          <cell r="S870" t="str">
            <v>G</v>
          </cell>
          <cell r="T870" t="str">
            <v>С</v>
          </cell>
          <cell r="U870" t="str">
            <v>Изолация на външна стена , Изолация на под, Изолация на покрив, Мерки по осветление, Подмяна на дограма</v>
          </cell>
          <cell r="V870">
            <v>433696</v>
          </cell>
          <cell r="W870">
            <v>355.19400000000002</v>
          </cell>
          <cell r="X870">
            <v>160468</v>
          </cell>
          <cell r="Y870">
            <v>774034.97</v>
          </cell>
          <cell r="Z870">
            <v>4.8235999999999999</v>
          </cell>
          <cell r="AA870" t="str">
            <v>„НП за ЕЕ на МЖС"</v>
          </cell>
          <cell r="AB870">
            <v>65.62</v>
          </cell>
        </row>
        <row r="871">
          <cell r="A871">
            <v>176838434</v>
          </cell>
          <cell r="B871" t="str">
            <v>СДРУЖЕНИЕ на СОБСТВЕНИЦИТЕ"Блок 109 - Асеновград, ул,"Стоян Джамсъзов" #6"</v>
          </cell>
          <cell r="C871" t="str">
            <v>МЖС-АСЕНОВГРАД, "ЗАПАД" БЛ. 109</v>
          </cell>
          <cell r="D871" t="str">
            <v>обл.ПЛОВДИВ</v>
          </cell>
          <cell r="E871" t="str">
            <v>общ.АСЕНОВГРАД</v>
          </cell>
          <cell r="F871" t="str">
            <v>гр.АСЕНОВГРАД</v>
          </cell>
          <cell r="G871" t="str">
            <v>"БЪЛГАРО-АВСТРИЙСКА КОНСУЛТАНТСКА КОМПАНИЯ" АД</v>
          </cell>
          <cell r="H871" t="str">
            <v>289ПВЛ105</v>
          </cell>
          <cell r="I871">
            <v>42412</v>
          </cell>
          <cell r="J871" t="str">
            <v>1984</v>
          </cell>
          <cell r="K871">
            <v>3815.11</v>
          </cell>
          <cell r="L871">
            <v>3631.66</v>
          </cell>
          <cell r="M871">
            <v>229.4</v>
          </cell>
          <cell r="N871">
            <v>83.3</v>
          </cell>
          <cell r="O871">
            <v>371026</v>
          </cell>
          <cell r="P871">
            <v>833131</v>
          </cell>
          <cell r="Q871">
            <v>302600</v>
          </cell>
          <cell r="R871">
            <v>0</v>
          </cell>
          <cell r="S871" t="str">
            <v>G</v>
          </cell>
          <cell r="T871" t="str">
            <v>С</v>
          </cell>
          <cell r="U871" t="str">
            <v>Изолация на външна стена , Изолация на под, Изолация на покрив, Мерки по осветление, Подмяна на дограма</v>
          </cell>
          <cell r="V871">
            <v>530538</v>
          </cell>
          <cell r="W871">
            <v>174.87100000000001</v>
          </cell>
          <cell r="X871">
            <v>102395</v>
          </cell>
          <cell r="Y871">
            <v>616042</v>
          </cell>
          <cell r="Z871">
            <v>6.0163000000000002</v>
          </cell>
          <cell r="AA871" t="str">
            <v>„НП за ЕЕ на МЖС"</v>
          </cell>
          <cell r="AB871">
            <v>63.68</v>
          </cell>
        </row>
        <row r="872">
          <cell r="A872">
            <v>176825248</v>
          </cell>
          <cell r="B872" t="str">
            <v>СДРУЖЕНИЕ НА СОБСТВЕНИЦИТЕ "гр. ПЛОВДИВ, район "ЗАПАДЕН", ул. "ИВАН СТЕФАНОВ ГЕШЕВ" #30, кв. "ХРИСТО</v>
          </cell>
          <cell r="C872" t="str">
            <v>МЖС-ПЛОВДИВ, "ИВ. ГЕШЕВ" 30</v>
          </cell>
          <cell r="D872" t="str">
            <v>обл.ПЛОВДИВ</v>
          </cell>
          <cell r="E872" t="str">
            <v>общ.ПЛОВДИВ</v>
          </cell>
          <cell r="F872" t="str">
            <v>гр.ПЛОВДИВ</v>
          </cell>
          <cell r="G872" t="str">
            <v>"БЪЛГАРО-АВСТРИЙСКА КОНСУЛТАНТСКА КОМПАНИЯ" АД</v>
          </cell>
          <cell r="H872" t="str">
            <v>289ПВЛ106</v>
          </cell>
          <cell r="I872">
            <v>42415</v>
          </cell>
          <cell r="J872" t="str">
            <v>1971</v>
          </cell>
          <cell r="K872">
            <v>4708</v>
          </cell>
          <cell r="L872">
            <v>3788</v>
          </cell>
          <cell r="M872">
            <v>156.4</v>
          </cell>
          <cell r="N872">
            <v>73.7</v>
          </cell>
          <cell r="O872">
            <v>433560</v>
          </cell>
          <cell r="P872">
            <v>592606</v>
          </cell>
          <cell r="Q872">
            <v>279200</v>
          </cell>
          <cell r="R872">
            <v>0</v>
          </cell>
          <cell r="S872" t="str">
            <v>F</v>
          </cell>
          <cell r="T872" t="str">
            <v>С</v>
          </cell>
          <cell r="U872" t="str">
            <v>Изолация на външна стена , Изолация на под, Изолация на покрив, Подмяна на дограма</v>
          </cell>
          <cell r="V872">
            <v>313424</v>
          </cell>
          <cell r="W872">
            <v>117.7</v>
          </cell>
          <cell r="X872">
            <v>41364</v>
          </cell>
          <cell r="Y872">
            <v>488984</v>
          </cell>
          <cell r="Z872">
            <v>11.821400000000001</v>
          </cell>
          <cell r="AA872" t="str">
            <v>„НП за ЕЕ на МЖС"</v>
          </cell>
          <cell r="AB872">
            <v>52.88</v>
          </cell>
        </row>
        <row r="873">
          <cell r="A873">
            <v>176859974</v>
          </cell>
          <cell r="B873" t="str">
            <v>Сдружение на собствениците "гр. Благоевград, жк Запад, бл. 47,48"</v>
          </cell>
          <cell r="C873" t="str">
            <v>МЖС-БЛАГОЕВГРАД, "ЗАПАД" БЛ. 47, 48</v>
          </cell>
          <cell r="D873" t="str">
            <v>обл.БЛАГОЕВГРАД</v>
          </cell>
          <cell r="E873" t="str">
            <v>общ.БЛАГОЕВГРАД</v>
          </cell>
          <cell r="F873" t="str">
            <v>гр.БЛАГОЕВГРАД</v>
          </cell>
          <cell r="G873" t="str">
            <v>"БЪЛГАРО-АВСТРИЙСКА КОНСУЛТАНТСКА КОМПАНИЯ" АД</v>
          </cell>
          <cell r="H873" t="str">
            <v>289ПВЛ107</v>
          </cell>
          <cell r="I873">
            <v>42418</v>
          </cell>
          <cell r="J873" t="str">
            <v>1987</v>
          </cell>
          <cell r="K873">
            <v>2802</v>
          </cell>
          <cell r="L873">
            <v>2633.6</v>
          </cell>
          <cell r="M873">
            <v>222.5</v>
          </cell>
          <cell r="N873">
            <v>86</v>
          </cell>
          <cell r="O873">
            <v>309700</v>
          </cell>
          <cell r="P873">
            <v>585943</v>
          </cell>
          <cell r="Q873">
            <v>226600</v>
          </cell>
          <cell r="R873">
            <v>0</v>
          </cell>
          <cell r="S873" t="str">
            <v>F</v>
          </cell>
          <cell r="T873" t="str">
            <v>С</v>
          </cell>
          <cell r="U873" t="str">
            <v>Изолация на външна стена , Изолация на под, Изолация на покрив, Мерки по осветление, Подмяна на дограма</v>
          </cell>
          <cell r="V873">
            <v>359313</v>
          </cell>
          <cell r="W873">
            <v>89.861999999999995</v>
          </cell>
          <cell r="X873">
            <v>67090</v>
          </cell>
          <cell r="Y873">
            <v>427889</v>
          </cell>
          <cell r="Z873">
            <v>6.3777999999999997</v>
          </cell>
          <cell r="AA873" t="str">
            <v>„НП за ЕЕ на МЖС"</v>
          </cell>
          <cell r="AB873">
            <v>61.32</v>
          </cell>
        </row>
        <row r="874">
          <cell r="A874">
            <v>176864347</v>
          </cell>
          <cell r="B874" t="str">
            <v>Сдружение на собствениците " гр. Благоевград, ул. Марица 25"</v>
          </cell>
          <cell r="C874" t="str">
            <v>МЖС-БЛАГОЕВГРАД, "МАРИЦА" 25</v>
          </cell>
          <cell r="D874" t="str">
            <v>обл.БЛАГОЕВГРАД</v>
          </cell>
          <cell r="E874" t="str">
            <v>общ.БЛАГОЕВГРАД</v>
          </cell>
          <cell r="F874" t="str">
            <v>гр.БЛАГОЕВГРАД</v>
          </cell>
          <cell r="G874" t="str">
            <v>"БЪЛГАРО-АВСТРИЙСКА КОНСУЛТАНТСКА КОМПАНИЯ" АД</v>
          </cell>
          <cell r="H874" t="str">
            <v>289ПВЛ108</v>
          </cell>
          <cell r="I874">
            <v>42418</v>
          </cell>
          <cell r="J874" t="str">
            <v>1972</v>
          </cell>
          <cell r="K874">
            <v>8464.4699999999993</v>
          </cell>
          <cell r="L874">
            <v>7375.3</v>
          </cell>
          <cell r="M874">
            <v>200.2</v>
          </cell>
          <cell r="N874">
            <v>76.400000000000006</v>
          </cell>
          <cell r="O874">
            <v>503524</v>
          </cell>
          <cell r="P874">
            <v>1476722</v>
          </cell>
          <cell r="Q874">
            <v>563200</v>
          </cell>
          <cell r="R874">
            <v>0</v>
          </cell>
          <cell r="S874" t="str">
            <v>F</v>
          </cell>
          <cell r="T874" t="str">
            <v>С</v>
          </cell>
          <cell r="U874" t="str">
            <v>Изолация на външна стена , Изолация на под, Изолация на покрив, Мерки по абонатна станция, Подмяна на дограма</v>
          </cell>
          <cell r="V874">
            <v>913493</v>
          </cell>
          <cell r="W874">
            <v>257.69900000000001</v>
          </cell>
          <cell r="X874">
            <v>179987</v>
          </cell>
          <cell r="Y874">
            <v>1043343.21</v>
          </cell>
          <cell r="Z874">
            <v>5.7967000000000004</v>
          </cell>
          <cell r="AA874" t="str">
            <v>„НП за ЕЕ на МЖС"</v>
          </cell>
          <cell r="AB874">
            <v>61.85</v>
          </cell>
        </row>
        <row r="875">
          <cell r="A875">
            <v>176817319</v>
          </cell>
          <cell r="B875" t="str">
            <v>Сдружение на собствениците "гр. Благоевград, ул. "Даме Груев" N 36"</v>
          </cell>
          <cell r="C875" t="str">
            <v>МЖС-БЛАГОЕВГРАД, "Д. ГРУЕВ" 36</v>
          </cell>
          <cell r="D875" t="str">
            <v>обл.БЛАГОЕВГРАД</v>
          </cell>
          <cell r="E875" t="str">
            <v>общ.БЛАГОЕВГРАД</v>
          </cell>
          <cell r="F875" t="str">
            <v>гр.БЛАГОЕВГРАД</v>
          </cell>
          <cell r="G875" t="str">
            <v>"БЪЛГАРО-АВСТРИЙСКА КОНСУЛТАНТСКА КОМПАНИЯ" АД</v>
          </cell>
          <cell r="H875" t="str">
            <v>289ПВЛ109</v>
          </cell>
          <cell r="I875">
            <v>42418</v>
          </cell>
          <cell r="J875" t="str">
            <v>1974</v>
          </cell>
          <cell r="K875">
            <v>8365.3799999999992</v>
          </cell>
          <cell r="L875">
            <v>7678.9</v>
          </cell>
          <cell r="M875">
            <v>210.3</v>
          </cell>
          <cell r="N875">
            <v>76.8</v>
          </cell>
          <cell r="O875">
            <v>609188</v>
          </cell>
          <cell r="P875">
            <v>1615171</v>
          </cell>
          <cell r="Q875">
            <v>589700</v>
          </cell>
          <cell r="R875">
            <v>0</v>
          </cell>
          <cell r="S875" t="str">
            <v>F</v>
          </cell>
          <cell r="T875" t="str">
            <v>С</v>
          </cell>
          <cell r="U875" t="str">
            <v>Изолация на външна стена , Изолация на под, Изолация на покрив, Мерки по абонатна станция, Подмяна на дограма</v>
          </cell>
          <cell r="V875">
            <v>1025475</v>
          </cell>
          <cell r="W875">
            <v>276.63200000000001</v>
          </cell>
          <cell r="X875">
            <v>197973</v>
          </cell>
          <cell r="Y875">
            <v>1202456</v>
          </cell>
          <cell r="Z875">
            <v>6.0738000000000003</v>
          </cell>
          <cell r="AA875" t="str">
            <v>„НП за ЕЕ на МЖС"</v>
          </cell>
          <cell r="AB875">
            <v>63.49</v>
          </cell>
        </row>
        <row r="876">
          <cell r="A876">
            <v>176844298</v>
          </cell>
          <cell r="B876" t="str">
            <v>Сдружение на собствениците "гр. Благоевград, ж.к. "Ален мак" бл. 6, 7"</v>
          </cell>
          <cell r="C876" t="str">
            <v>МЖС</v>
          </cell>
          <cell r="D876" t="str">
            <v>обл.БЛАГОЕВГРАД</v>
          </cell>
          <cell r="E876" t="str">
            <v>общ.БЛАГОЕВГРАД</v>
          </cell>
          <cell r="F876" t="str">
            <v>гр.БЛАГОЕВГРАД</v>
          </cell>
          <cell r="G876" t="str">
            <v>"БЪЛГАРО-АВСТРИЙСКА КОНСУЛТАНТСКА КОМПАНИЯ" АД</v>
          </cell>
          <cell r="H876" t="str">
            <v>289ПВЛ110</v>
          </cell>
          <cell r="I876">
            <v>42422</v>
          </cell>
          <cell r="J876" t="str">
            <v>1982</v>
          </cell>
          <cell r="K876">
            <v>3411</v>
          </cell>
          <cell r="L876">
            <v>2991</v>
          </cell>
          <cell r="M876">
            <v>166.6</v>
          </cell>
          <cell r="N876">
            <v>87</v>
          </cell>
          <cell r="O876">
            <v>329802</v>
          </cell>
          <cell r="P876">
            <v>498416</v>
          </cell>
          <cell r="Q876">
            <v>260200</v>
          </cell>
          <cell r="R876">
            <v>0</v>
          </cell>
          <cell r="S876" t="str">
            <v>E</v>
          </cell>
          <cell r="T876" t="str">
            <v>С</v>
          </cell>
          <cell r="U876" t="str">
            <v>Изолация на външна стена , Изолация на под, Изолация на покрив, Мерки по осветление, Подмяна на дограма</v>
          </cell>
          <cell r="V876">
            <v>238197</v>
          </cell>
          <cell r="W876">
            <v>60.4</v>
          </cell>
          <cell r="X876">
            <v>21586</v>
          </cell>
          <cell r="Y876">
            <v>429876.92</v>
          </cell>
          <cell r="Z876">
            <v>19.9146</v>
          </cell>
          <cell r="AA876" t="str">
            <v>„НП за ЕЕ на МЖС"</v>
          </cell>
          <cell r="AB876">
            <v>47.79</v>
          </cell>
        </row>
        <row r="877">
          <cell r="A877">
            <v>176844280</v>
          </cell>
          <cell r="B877" t="str">
            <v>Сдружение на собствениците "гр. Благоевград, ж. к. "Ален мак" бл. 8, 9"</v>
          </cell>
          <cell r="C877" t="str">
            <v>МЖС</v>
          </cell>
          <cell r="D877" t="str">
            <v>обл.БЛАГОЕВГРАД</v>
          </cell>
          <cell r="E877" t="str">
            <v>общ.БЛАГОЕВГРАД</v>
          </cell>
          <cell r="F877" t="str">
            <v>гр.БЛАГОЕВГРАД</v>
          </cell>
          <cell r="G877" t="str">
            <v>"БЪЛГАРО-АВСТРИЙСКА КОНСУЛТАНТСКА КОМПАНИЯ" АД</v>
          </cell>
          <cell r="H877" t="str">
            <v>289ПВЛ111</v>
          </cell>
          <cell r="I877">
            <v>42422</v>
          </cell>
          <cell r="J877" t="str">
            <v>1981</v>
          </cell>
          <cell r="K877">
            <v>4666</v>
          </cell>
          <cell r="L877">
            <v>3640</v>
          </cell>
          <cell r="M877">
            <v>149.19999999999999</v>
          </cell>
          <cell r="N877">
            <v>77.3</v>
          </cell>
          <cell r="O877">
            <v>404260</v>
          </cell>
          <cell r="P877">
            <v>543214</v>
          </cell>
          <cell r="Q877">
            <v>283300</v>
          </cell>
          <cell r="R877">
            <v>0</v>
          </cell>
          <cell r="S877" t="str">
            <v>E</v>
          </cell>
          <cell r="T877" t="str">
            <v>С</v>
          </cell>
          <cell r="U877" t="str">
            <v>Изолация на външна стена , Изолация на под, Изолация на покрив, Мерки по осветление, Подмяна на дограма</v>
          </cell>
          <cell r="V877">
            <v>261902</v>
          </cell>
          <cell r="W877">
            <v>57.78</v>
          </cell>
          <cell r="X877">
            <v>22205</v>
          </cell>
          <cell r="Y877">
            <v>584476.5</v>
          </cell>
          <cell r="Z877">
            <v>26.3218</v>
          </cell>
          <cell r="AA877" t="str">
            <v>„НП за ЕЕ на МЖС"</v>
          </cell>
          <cell r="AB877">
            <v>48.21</v>
          </cell>
        </row>
        <row r="878">
          <cell r="A878">
            <v>176871007</v>
          </cell>
          <cell r="B878" t="str">
            <v>Сдружение на собствениците "гр. Благоевград, ж.к. "Ален мак" бл. 24, 25 А и Б, 26 А"</v>
          </cell>
          <cell r="C878" t="str">
            <v>МЖС-БЛАГОЕВГРАД, "АЛЕН МАК" БЛ. 24, 25 И 26</v>
          </cell>
          <cell r="D878" t="str">
            <v>обл.БЛАГОЕВГРАД</v>
          </cell>
          <cell r="E878" t="str">
            <v>общ.БЛАГОЕВГРАД</v>
          </cell>
          <cell r="F878" t="str">
            <v>гр.БЛАГОЕВГРАД</v>
          </cell>
          <cell r="G878" t="str">
            <v>"БЪЛГАРО-АВСТРИЙСКА КОНСУЛТАНТСКА КОМПАНИЯ" АД</v>
          </cell>
          <cell r="H878" t="str">
            <v>289ПВЛ112</v>
          </cell>
          <cell r="I878">
            <v>42424</v>
          </cell>
          <cell r="J878" t="str">
            <v>1979</v>
          </cell>
          <cell r="K878">
            <v>6395</v>
          </cell>
          <cell r="L878">
            <v>5534.59</v>
          </cell>
          <cell r="M878">
            <v>245.2</v>
          </cell>
          <cell r="N878">
            <v>78.400000000000006</v>
          </cell>
          <cell r="O878">
            <v>652867</v>
          </cell>
          <cell r="P878">
            <v>1357207</v>
          </cell>
          <cell r="Q878">
            <v>433760</v>
          </cell>
          <cell r="R878">
            <v>0</v>
          </cell>
          <cell r="S878" t="str">
            <v>G</v>
          </cell>
          <cell r="T878" t="str">
            <v>С</v>
          </cell>
          <cell r="U878" t="str">
            <v>Изолация на външна стена , Изолация на под, Изолация на покрив, Мерки по осветление, Подмяна на дограма</v>
          </cell>
          <cell r="V878">
            <v>923448</v>
          </cell>
          <cell r="W878">
            <v>204.86699999999999</v>
          </cell>
          <cell r="X878">
            <v>78095</v>
          </cell>
          <cell r="Y878">
            <v>810213</v>
          </cell>
          <cell r="Z878">
            <v>10.374700000000001</v>
          </cell>
          <cell r="AA878" t="str">
            <v>„НП за ЕЕ на МЖС"</v>
          </cell>
          <cell r="AB878">
            <v>68.040000000000006</v>
          </cell>
        </row>
        <row r="879">
          <cell r="A879">
            <v>176871021</v>
          </cell>
          <cell r="B879" t="str">
            <v>Сдружение на собствениците "гр. Благоевград, ж.к. "Еленово" бл. 9 А, Б и бл. 10 А</v>
          </cell>
          <cell r="C879" t="str">
            <v>МЖС</v>
          </cell>
          <cell r="D879" t="str">
            <v>обл.БЛАГОЕВГРАД</v>
          </cell>
          <cell r="E879" t="str">
            <v>общ.БЛАГОЕВГРАД</v>
          </cell>
          <cell r="F879" t="str">
            <v>гр.БЛАГОЕВГРАД</v>
          </cell>
          <cell r="G879" t="str">
            <v>"БЪЛГАРО-АВСТРИЙСКА КОНСУЛТАНТСКА КОМПАНИЯ" АД</v>
          </cell>
          <cell r="H879" t="str">
            <v>289ПВЛ113</v>
          </cell>
          <cell r="I879">
            <v>42424</v>
          </cell>
          <cell r="J879" t="str">
            <v>1980</v>
          </cell>
          <cell r="K879">
            <v>4305</v>
          </cell>
          <cell r="L879">
            <v>3513</v>
          </cell>
          <cell r="M879">
            <v>252.7</v>
          </cell>
          <cell r="N879">
            <v>85.5</v>
          </cell>
          <cell r="O879">
            <v>420318</v>
          </cell>
          <cell r="P879">
            <v>887737</v>
          </cell>
          <cell r="Q879">
            <v>300240</v>
          </cell>
          <cell r="R879">
            <v>0</v>
          </cell>
          <cell r="S879" t="str">
            <v>G</v>
          </cell>
          <cell r="T879" t="str">
            <v>С</v>
          </cell>
          <cell r="U879" t="str">
            <v>Изолация на външна стена , Изолация на под, Изолация на покрив, Мерки по осветление, Подмяна на дограма</v>
          </cell>
          <cell r="V879">
            <v>587489</v>
          </cell>
          <cell r="W879">
            <v>134.82</v>
          </cell>
          <cell r="X879">
            <v>50566</v>
          </cell>
          <cell r="Y879">
            <v>545378.30000000005</v>
          </cell>
          <cell r="Z879">
            <v>10.785399999999999</v>
          </cell>
          <cell r="AA879" t="str">
            <v>„НП за ЕЕ на МЖС"</v>
          </cell>
          <cell r="AB879">
            <v>66.17</v>
          </cell>
        </row>
        <row r="880">
          <cell r="A880">
            <v>176842735</v>
          </cell>
          <cell r="B880" t="str">
            <v>Сдружение на собствениците " гр. Благоевград, ул. Крали Марко 8</v>
          </cell>
          <cell r="C880" t="str">
            <v>МЖС</v>
          </cell>
          <cell r="D880" t="str">
            <v>обл.БЛАГОЕВГРАД</v>
          </cell>
          <cell r="E880" t="str">
            <v>общ.БЛАГОЕВГРАД</v>
          </cell>
          <cell r="F880" t="str">
            <v>гр.БЛАГОЕВГРАД</v>
          </cell>
          <cell r="G880" t="str">
            <v>"БЪЛГАРО-АВСТРИЙСКА КОНСУЛТАНТСКА КОМПАНИЯ" АД</v>
          </cell>
          <cell r="H880" t="str">
            <v>289ПВЛ114</v>
          </cell>
          <cell r="I880">
            <v>42426</v>
          </cell>
          <cell r="J880" t="str">
            <v>1972</v>
          </cell>
          <cell r="K880">
            <v>3984</v>
          </cell>
          <cell r="L880">
            <v>3796.8</v>
          </cell>
          <cell r="M880">
            <v>230</v>
          </cell>
          <cell r="N880">
            <v>84.3</v>
          </cell>
          <cell r="O880">
            <v>407615</v>
          </cell>
          <cell r="P880">
            <v>873077</v>
          </cell>
          <cell r="Q880">
            <v>320200</v>
          </cell>
          <cell r="R880">
            <v>0</v>
          </cell>
          <cell r="S880" t="str">
            <v>F</v>
          </cell>
          <cell r="T880" t="str">
            <v>С</v>
          </cell>
          <cell r="U880" t="str">
            <v>Изолация на външна стена , Изолация на под, Изолация на покрив, Мерки по осветление, Подмяна на дограма</v>
          </cell>
          <cell r="V880">
            <v>552866</v>
          </cell>
          <cell r="W880">
            <v>138.43</v>
          </cell>
          <cell r="X880">
            <v>103284</v>
          </cell>
          <cell r="Y880">
            <v>603283</v>
          </cell>
          <cell r="Z880">
            <v>5.8410000000000002</v>
          </cell>
          <cell r="AA880" t="str">
            <v>„НП за ЕЕ на МЖС"</v>
          </cell>
          <cell r="AB880">
            <v>63.32</v>
          </cell>
        </row>
        <row r="881">
          <cell r="A881">
            <v>176851182</v>
          </cell>
          <cell r="B881" t="str">
            <v>Сдружение на собствениците "гр. Благоевград, ул. "Крали Марко" N 10</v>
          </cell>
          <cell r="C881" t="str">
            <v>МЖС</v>
          </cell>
          <cell r="D881" t="str">
            <v>обл.БЛАГОЕВГРАД</v>
          </cell>
          <cell r="E881" t="str">
            <v>общ.БЛАГОЕВГРАД</v>
          </cell>
          <cell r="F881" t="str">
            <v>гр.БЛАГОЕВГРАД</v>
          </cell>
          <cell r="G881" t="str">
            <v>"БЪЛГАРО-АВСТРИЙСКА КОНСУЛТАНТСКА КОМПАНИЯ" АД</v>
          </cell>
          <cell r="H881" t="str">
            <v>289ПВЛ115</v>
          </cell>
          <cell r="I881">
            <v>42426</v>
          </cell>
          <cell r="J881" t="str">
            <v>1972</v>
          </cell>
          <cell r="K881">
            <v>3984</v>
          </cell>
          <cell r="L881">
            <v>3797</v>
          </cell>
          <cell r="M881">
            <v>250.2</v>
          </cell>
          <cell r="N881">
            <v>85</v>
          </cell>
          <cell r="O881">
            <v>415226</v>
          </cell>
          <cell r="P881">
            <v>949861</v>
          </cell>
          <cell r="Q881">
            <v>322900</v>
          </cell>
          <cell r="R881">
            <v>0</v>
          </cell>
          <cell r="S881" t="str">
            <v>G</v>
          </cell>
          <cell r="T881" t="str">
            <v>С</v>
          </cell>
          <cell r="U881" t="str">
            <v>Изолация на външна стена , Изолация на под, Изолация на покрив, Мерки по осветление, Подмяна на дограма</v>
          </cell>
          <cell r="V881">
            <v>626943</v>
          </cell>
          <cell r="W881">
            <v>149.65</v>
          </cell>
          <cell r="X881">
            <v>423992</v>
          </cell>
          <cell r="Y881">
            <v>629592</v>
          </cell>
          <cell r="Z881">
            <v>1.4849000000000001</v>
          </cell>
          <cell r="AA881" t="str">
            <v>„НП за ЕЕ на МЖС"</v>
          </cell>
          <cell r="AB881">
            <v>66</v>
          </cell>
        </row>
        <row r="882">
          <cell r="A882">
            <v>176820614</v>
          </cell>
          <cell r="B882" t="str">
            <v>Сдружение на собствениците "гр. Благоевград, ж.к. "Ален мак", бл. 39</v>
          </cell>
          <cell r="C882" t="str">
            <v>МЖС 39</v>
          </cell>
          <cell r="D882" t="str">
            <v>обл.БЛАГОЕВГРАД</v>
          </cell>
          <cell r="E882" t="str">
            <v>общ.БЛАГОЕВГРАД</v>
          </cell>
          <cell r="F882" t="str">
            <v>гр.БЛАГОЕВГРАД</v>
          </cell>
          <cell r="G882" t="str">
            <v>"БЪЛГАРО-АВСТРИЙСКА КОНСУЛТАНТСКА КОМПАНИЯ" АД</v>
          </cell>
          <cell r="H882" t="str">
            <v>289ПВЛ116</v>
          </cell>
          <cell r="I882">
            <v>42429</v>
          </cell>
          <cell r="J882" t="str">
            <v>1987</v>
          </cell>
          <cell r="K882">
            <v>3554</v>
          </cell>
          <cell r="L882">
            <v>2717</v>
          </cell>
          <cell r="M882">
            <v>189.5</v>
          </cell>
          <cell r="N882">
            <v>90.6</v>
          </cell>
          <cell r="O882">
            <v>345769</v>
          </cell>
          <cell r="P882">
            <v>516090</v>
          </cell>
          <cell r="Q882">
            <v>246070</v>
          </cell>
          <cell r="R882">
            <v>0</v>
          </cell>
          <cell r="S882" t="str">
            <v>F</v>
          </cell>
          <cell r="T882" t="str">
            <v>С</v>
          </cell>
          <cell r="U882" t="str">
            <v>Изолация на външна стена , Изолация на под, Изолация на покрив, Мерки по осветление, Подмяна на дограма</v>
          </cell>
          <cell r="V882">
            <v>270019</v>
          </cell>
          <cell r="W882">
            <v>81.08</v>
          </cell>
          <cell r="X882">
            <v>26944</v>
          </cell>
          <cell r="Y882">
            <v>459898.98</v>
          </cell>
          <cell r="Z882">
            <v>17.0686</v>
          </cell>
          <cell r="AA882" t="str">
            <v>„НП за ЕЕ на МЖС"</v>
          </cell>
          <cell r="AB882">
            <v>52.32</v>
          </cell>
        </row>
        <row r="883">
          <cell r="A883">
            <v>176839881</v>
          </cell>
          <cell r="B883" t="str">
            <v>СДРУЖЕНИЕ НА СОБСТВЕНИЦИТЕ "гр. ПЛОВДИВ, кв."СТОЛИПИНОВО" бл.4015А, ул. "ЕЛБА" #2, вх.В, #4 вх.Б, #6</v>
          </cell>
          <cell r="C883" t="str">
            <v>МЖС-ПЛОВДИВ, "ЕЛБА" 2</v>
          </cell>
          <cell r="D883" t="str">
            <v>обл.ПЛОВДИВ</v>
          </cell>
          <cell r="E883" t="str">
            <v>общ.ПЛОВДИВ</v>
          </cell>
          <cell r="F883" t="str">
            <v>гр.ПЛОВДИВ</v>
          </cell>
          <cell r="G883" t="str">
            <v>"БЪЛГАРО-АВСТРИЙСКА КОНСУЛТАНТСКА КОМПАНИЯ" АД</v>
          </cell>
          <cell r="H883" t="str">
            <v>289ПВЛ117</v>
          </cell>
          <cell r="I883">
            <v>42430</v>
          </cell>
          <cell r="J883" t="str">
            <v>1979</v>
          </cell>
          <cell r="K883">
            <v>5726.8</v>
          </cell>
          <cell r="L883">
            <v>5381.95</v>
          </cell>
          <cell r="M883">
            <v>2442</v>
          </cell>
          <cell r="N883">
            <v>858</v>
          </cell>
          <cell r="O883">
            <v>535151</v>
          </cell>
          <cell r="P883">
            <v>1314173</v>
          </cell>
          <cell r="Q883">
            <v>4616000</v>
          </cell>
          <cell r="R883">
            <v>0</v>
          </cell>
          <cell r="S883" t="str">
            <v>G</v>
          </cell>
          <cell r="T883" t="str">
            <v>С</v>
          </cell>
          <cell r="U883" t="str">
            <v>Изолация на външна стена , Изолация на под, Изолация на покрив, Мерки по осветление, Подмяна на дограма</v>
          </cell>
          <cell r="V883">
            <v>852599</v>
          </cell>
          <cell r="W883">
            <v>258.226</v>
          </cell>
          <cell r="X883">
            <v>167337</v>
          </cell>
          <cell r="Y883">
            <v>617927.41</v>
          </cell>
          <cell r="Z883">
            <v>3.6926999999999999</v>
          </cell>
          <cell r="AA883" t="str">
            <v>„НП за ЕЕ на МЖС"</v>
          </cell>
          <cell r="AB883">
            <v>64.87</v>
          </cell>
        </row>
        <row r="884">
          <cell r="A884">
            <v>176818054</v>
          </cell>
          <cell r="B884" t="str">
            <v>СДРУЖЕНИЕ НА СОБСТВЕНИЦИТЕ "гр. ПЛОВДИВ, район ЗАПАДЕН, ул. ГЕН. КОЛЕВ 11,11А,13,13А,15"</v>
          </cell>
          <cell r="C884" t="str">
            <v>МЖС-ПЛОВДИВ, "ГЕН. КОЛЕВ" 11, 11А, 13, 13А, 15</v>
          </cell>
          <cell r="D884" t="str">
            <v>обл.ПЛОВДИВ</v>
          </cell>
          <cell r="E884" t="str">
            <v>общ.ПЛОВДИВ</v>
          </cell>
          <cell r="F884" t="str">
            <v>гр.ПЛОВДИВ</v>
          </cell>
          <cell r="G884" t="str">
            <v>"БЪЛГАРО-АВСТРИЙСКА КОНСУЛТАНТСКА КОМПАНИЯ" АД</v>
          </cell>
          <cell r="H884" t="str">
            <v>289ПВЛ118</v>
          </cell>
          <cell r="I884">
            <v>42430</v>
          </cell>
          <cell r="J884" t="str">
            <v>1969</v>
          </cell>
          <cell r="K884">
            <v>8178.8</v>
          </cell>
          <cell r="L884">
            <v>8024.38</v>
          </cell>
          <cell r="M884">
            <v>197.4</v>
          </cell>
          <cell r="N884">
            <v>78.7</v>
          </cell>
          <cell r="O884">
            <v>590931</v>
          </cell>
          <cell r="P884">
            <v>1584075</v>
          </cell>
          <cell r="Q884">
            <v>631700</v>
          </cell>
          <cell r="R884">
            <v>0</v>
          </cell>
          <cell r="S884" t="str">
            <v>G</v>
          </cell>
          <cell r="T884" t="str">
            <v>С</v>
          </cell>
          <cell r="U884" t="str">
            <v>Изолация на външна стена , Изолация на под, Изолация на покрив, Мерки по осветление, Подмяна на дограма</v>
          </cell>
          <cell r="V884">
            <v>952367</v>
          </cell>
          <cell r="W884">
            <v>564.54200000000003</v>
          </cell>
          <cell r="X884">
            <v>274994</v>
          </cell>
          <cell r="Y884">
            <v>987200</v>
          </cell>
          <cell r="Z884">
            <v>3.5897999999999999</v>
          </cell>
          <cell r="AA884" t="str">
            <v>„НП за ЕЕ на МЖС"</v>
          </cell>
          <cell r="AB884">
            <v>60.12</v>
          </cell>
        </row>
        <row r="885">
          <cell r="A885">
            <v>176821565</v>
          </cell>
          <cell r="B885" t="str">
            <v>СДРУЖЕНИЕ НА СОБСТВЕНИЦИТЕ "гр. ПЛОВДИВ, община ПЛОВДИВ, район "ИЗТОЧЕН", ул. "СТОЮ ШИШКОВ" #2 и #4,</v>
          </cell>
          <cell r="C885" t="str">
            <v>МЖС-ПЛОВДИВ, "СТОЮ ШИШКОВ" 2</v>
          </cell>
          <cell r="D885" t="str">
            <v>обл.ПЛОВДИВ</v>
          </cell>
          <cell r="E885" t="str">
            <v>общ.ПЛОВДИВ</v>
          </cell>
          <cell r="F885" t="str">
            <v>гр.ПЛОВДИВ</v>
          </cell>
          <cell r="G885" t="str">
            <v>"БЪЛГАРО-АВСТРИЙСКА КОНСУЛТАНТСКА КОМПАНИЯ" АД</v>
          </cell>
          <cell r="H885" t="str">
            <v>289ПВЛ119</v>
          </cell>
          <cell r="I885">
            <v>42431</v>
          </cell>
          <cell r="J885" t="str">
            <v>1984</v>
          </cell>
          <cell r="K885">
            <v>3285.91</v>
          </cell>
          <cell r="L885">
            <v>3219.7</v>
          </cell>
          <cell r="M885">
            <v>221.2</v>
          </cell>
          <cell r="N885">
            <v>82.9</v>
          </cell>
          <cell r="O885">
            <v>299006</v>
          </cell>
          <cell r="P885">
            <v>712224</v>
          </cell>
          <cell r="Q885">
            <v>267100</v>
          </cell>
          <cell r="R885">
            <v>0</v>
          </cell>
          <cell r="S885" t="str">
            <v>G</v>
          </cell>
          <cell r="T885" t="str">
            <v>С</v>
          </cell>
          <cell r="U885" t="str">
            <v>Изолация на външна стена , Изолация на под, Изолация на покрив, Мерки по осветление, Подмяна на дограма</v>
          </cell>
          <cell r="V885">
            <v>445129</v>
          </cell>
          <cell r="W885">
            <v>161.28100000000001</v>
          </cell>
          <cell r="X885">
            <v>99208</v>
          </cell>
          <cell r="Y885">
            <v>581321.42000000004</v>
          </cell>
          <cell r="Z885">
            <v>5.8596000000000004</v>
          </cell>
          <cell r="AA885" t="str">
            <v>„НП за ЕЕ на МЖС"</v>
          </cell>
          <cell r="AB885">
            <v>62.49</v>
          </cell>
        </row>
        <row r="886">
          <cell r="A886">
            <v>176831607</v>
          </cell>
          <cell r="B886" t="str">
            <v>СДРУЖЕНИЕ НА СОБСТВЕНИЦИТЕ "гр. ПЛОВДИВ, Район "ЮЖЕН", ул. "БРАТЯ ШКОРПИЛ" #8,#10, бл. 1103"</v>
          </cell>
          <cell r="C886" t="str">
            <v>МЖС-ПЛОВДИВ, "БРАТЯ ШКОРПИЛ" 8</v>
          </cell>
          <cell r="D886" t="str">
            <v>обл.ПЛОВДИВ</v>
          </cell>
          <cell r="E886" t="str">
            <v>общ.ПЛОВДИВ</v>
          </cell>
          <cell r="F886" t="str">
            <v>гр.ПЛОВДИВ</v>
          </cell>
          <cell r="G886" t="str">
            <v>"БЪЛГАРО-АВСТРИЙСКА КОНСУЛТАНТСКА КОМПАНИЯ" АД</v>
          </cell>
          <cell r="H886" t="str">
            <v>289ПВЛ120</v>
          </cell>
          <cell r="I886">
            <v>42431</v>
          </cell>
          <cell r="J886" t="str">
            <v>1984</v>
          </cell>
          <cell r="K886">
            <v>4476.95</v>
          </cell>
          <cell r="L886">
            <v>4393.8</v>
          </cell>
          <cell r="M886">
            <v>191.6</v>
          </cell>
          <cell r="N886">
            <v>74.5</v>
          </cell>
          <cell r="O886">
            <v>328809</v>
          </cell>
          <cell r="P886">
            <v>841712</v>
          </cell>
          <cell r="Q886">
            <v>327200</v>
          </cell>
          <cell r="R886">
            <v>0</v>
          </cell>
          <cell r="S886" t="str">
            <v>G</v>
          </cell>
          <cell r="T886" t="str">
            <v>С</v>
          </cell>
          <cell r="U886" t="str">
            <v>Изолация на външна стена , Изолация на под, Изолация на покрив, Мерки по осветление, Подмяна на дограма</v>
          </cell>
          <cell r="V886">
            <v>514506</v>
          </cell>
          <cell r="W886">
            <v>261.86</v>
          </cell>
          <cell r="X886">
            <v>133180</v>
          </cell>
          <cell r="Y886">
            <v>681416</v>
          </cell>
          <cell r="Z886">
            <v>5.1165000000000003</v>
          </cell>
          <cell r="AA886" t="str">
            <v>„НП за ЕЕ на МЖС"</v>
          </cell>
          <cell r="AB886">
            <v>61.12</v>
          </cell>
        </row>
        <row r="887">
          <cell r="A887">
            <v>176839447</v>
          </cell>
          <cell r="B887" t="str">
            <v>Сдружение на собствениците "Блок 6-Възрожденци</v>
          </cell>
          <cell r="C887" t="str">
            <v>МЖС</v>
          </cell>
          <cell r="D887" t="str">
            <v>обл.КЪРДЖАЛИ</v>
          </cell>
          <cell r="E887" t="str">
            <v>общ.КЪРДЖАЛИ</v>
          </cell>
          <cell r="F887" t="str">
            <v>гр.КЪРДЖАЛИ</v>
          </cell>
          <cell r="G887" t="str">
            <v>"БЪЛГАРО-АВСТРИЙСКА КОНСУЛТАНТСКА КОМПАНИЯ" АД</v>
          </cell>
          <cell r="H887" t="str">
            <v>289ПВЛ125</v>
          </cell>
          <cell r="I887">
            <v>42471</v>
          </cell>
          <cell r="J887" t="str">
            <v>1978</v>
          </cell>
          <cell r="K887">
            <v>5097</v>
          </cell>
          <cell r="L887">
            <v>4075</v>
          </cell>
          <cell r="M887">
            <v>248.5</v>
          </cell>
          <cell r="N887">
            <v>82.8</v>
          </cell>
          <cell r="O887">
            <v>395895</v>
          </cell>
          <cell r="P887">
            <v>1012553</v>
          </cell>
          <cell r="Q887">
            <v>337300</v>
          </cell>
          <cell r="R887">
            <v>0</v>
          </cell>
          <cell r="S887" t="str">
            <v>F</v>
          </cell>
          <cell r="T887" t="str">
            <v>С</v>
          </cell>
          <cell r="U887" t="str">
            <v>Изолация на външна стена , Изолация на под, Изолация на покрив, Мерки по осветление, Подмяна на дограма</v>
          </cell>
          <cell r="V887">
            <v>675234</v>
          </cell>
          <cell r="W887">
            <v>133.5</v>
          </cell>
          <cell r="X887">
            <v>97652</v>
          </cell>
          <cell r="Y887">
            <v>783265</v>
          </cell>
          <cell r="Z887">
            <v>8.0208999999999993</v>
          </cell>
          <cell r="AA887" t="str">
            <v>„НП за ЕЕ на МЖС"</v>
          </cell>
          <cell r="AB887">
            <v>66.680000000000007</v>
          </cell>
        </row>
        <row r="888">
          <cell r="A888">
            <v>176988882</v>
          </cell>
          <cell r="B888" t="str">
            <v>СДРУЖЕНИЕ НА СОБСТВЕНИЦИТЕ "ЛУХОВИ-7"-ГР. САМОКОВ</v>
          </cell>
          <cell r="C888" t="str">
            <v>МЖС</v>
          </cell>
          <cell r="D888" t="str">
            <v>обл.СОФИЯ-ОБЛАСТ</v>
          </cell>
          <cell r="E888" t="str">
            <v>общ.САМОКОВ</v>
          </cell>
          <cell r="F888" t="str">
            <v>гр.САМОКОВ</v>
          </cell>
          <cell r="G888" t="str">
            <v>"БЪЛГАРО-АВСТРИЙСКА КОНСУЛТАНТСКА КОМПАНИЯ" АД</v>
          </cell>
          <cell r="H888" t="str">
            <v>289ПВЛ126</v>
          </cell>
          <cell r="I888">
            <v>42506</v>
          </cell>
          <cell r="J888" t="str">
            <v>1963</v>
          </cell>
          <cell r="K888">
            <v>328.23</v>
          </cell>
          <cell r="L888">
            <v>213.4</v>
          </cell>
          <cell r="M888">
            <v>500.2</v>
          </cell>
          <cell r="N888">
            <v>156.69999999999999</v>
          </cell>
          <cell r="O888">
            <v>51675</v>
          </cell>
          <cell r="P888">
            <v>106541</v>
          </cell>
          <cell r="Q888">
            <v>33380</v>
          </cell>
          <cell r="R888">
            <v>0</v>
          </cell>
          <cell r="S888" t="str">
            <v>G</v>
          </cell>
          <cell r="T888" t="str">
            <v>С</v>
          </cell>
          <cell r="U888" t="str">
            <v>Изолация на външна стена , Изолация на покрив, Подмяна на дограма</v>
          </cell>
          <cell r="V888">
            <v>73086</v>
          </cell>
          <cell r="W888">
            <v>5.83</v>
          </cell>
          <cell r="X888">
            <v>9142</v>
          </cell>
          <cell r="Y888">
            <v>116975</v>
          </cell>
          <cell r="Z888">
            <v>12.795299999999999</v>
          </cell>
          <cell r="AA888" t="str">
            <v>„НП за ЕЕ на МЖС"</v>
          </cell>
          <cell r="AB888">
            <v>68.59</v>
          </cell>
        </row>
        <row r="889">
          <cell r="A889">
            <v>176989379</v>
          </cell>
          <cell r="B889" t="str">
            <v>СДРУЖЕНИЕ НА СОБСТВЕНИЦИТЕ "КАЛИНА - 6"</v>
          </cell>
          <cell r="C889" t="str">
            <v>МЖС КАЛИНА - 6</v>
          </cell>
          <cell r="D889" t="str">
            <v>обл.СОФИЯ-ОБЛАСТ</v>
          </cell>
          <cell r="E889" t="str">
            <v>общ.САМОКОВ</v>
          </cell>
          <cell r="F889" t="str">
            <v>гр.САМОКОВ</v>
          </cell>
          <cell r="G889" t="str">
            <v>"БЪЛГАРО-АВСТРИЙСКА КОНСУЛТАНТСКА КОМПАНИЯ" АД</v>
          </cell>
          <cell r="H889" t="str">
            <v>289ПВЛ127</v>
          </cell>
          <cell r="I889">
            <v>42506</v>
          </cell>
          <cell r="J889" t="str">
            <v>1976</v>
          </cell>
          <cell r="K889">
            <v>421.7</v>
          </cell>
          <cell r="L889">
            <v>299.89999999999998</v>
          </cell>
          <cell r="M889">
            <v>318.3</v>
          </cell>
          <cell r="N889">
            <v>101.2</v>
          </cell>
          <cell r="O889">
            <v>45629</v>
          </cell>
          <cell r="P889">
            <v>95478</v>
          </cell>
          <cell r="Q889">
            <v>30359</v>
          </cell>
          <cell r="R889">
            <v>0</v>
          </cell>
          <cell r="S889" t="str">
            <v>F</v>
          </cell>
          <cell r="T889" t="str">
            <v>B</v>
          </cell>
          <cell r="U889" t="str">
            <v>Изолация на външна стена , Изолация на покрив, Подмяна на дограма</v>
          </cell>
          <cell r="V889">
            <v>65120</v>
          </cell>
          <cell r="W889">
            <v>6.3970000000000002</v>
          </cell>
          <cell r="X889">
            <v>8500</v>
          </cell>
          <cell r="Y889">
            <v>38742</v>
          </cell>
          <cell r="Z889">
            <v>4.5578000000000003</v>
          </cell>
          <cell r="AA889" t="str">
            <v>„НП за ЕЕ на МЖС"</v>
          </cell>
          <cell r="AB889">
            <v>68.2</v>
          </cell>
        </row>
        <row r="890">
          <cell r="A890">
            <v>176978183</v>
          </cell>
          <cell r="B890" t="str">
            <v>СДРУЖЕНИЕ НА СОБСТВЕНИЦИТЕ ИСКЪР - САМОКОВ</v>
          </cell>
          <cell r="C890" t="str">
            <v>МЖС ИСКЪР САМОКОВ</v>
          </cell>
          <cell r="D890" t="str">
            <v>обл.СОФИЯ-ОБЛАСТ</v>
          </cell>
          <cell r="E890" t="str">
            <v>общ.САМОКОВ</v>
          </cell>
          <cell r="F890" t="str">
            <v>гр.САМОКОВ</v>
          </cell>
          <cell r="G890" t="str">
            <v>"БЪЛГАРО-АВСТРИЙСКА КОНСУЛТАНТСКА КОМПАНИЯ" АД</v>
          </cell>
          <cell r="H890" t="str">
            <v>289ПВЛ130</v>
          </cell>
          <cell r="I890">
            <v>42506</v>
          </cell>
          <cell r="J890" t="str">
            <v>1968</v>
          </cell>
          <cell r="K890">
            <v>1025.5999999999999</v>
          </cell>
          <cell r="L890">
            <v>994.7</v>
          </cell>
          <cell r="M890">
            <v>343.1</v>
          </cell>
          <cell r="N890">
            <v>106.7</v>
          </cell>
          <cell r="O890">
            <v>145195</v>
          </cell>
          <cell r="P890">
            <v>341356</v>
          </cell>
          <cell r="Q890">
            <v>106131</v>
          </cell>
          <cell r="R890">
            <v>0</v>
          </cell>
          <cell r="S890" t="str">
            <v>G</v>
          </cell>
          <cell r="T890" t="str">
            <v>С</v>
          </cell>
          <cell r="U890" t="str">
            <v>Изолация на външна стена , Изолация на под, Изолация на покрив, Мерки по осветление, Подмяна на дограма</v>
          </cell>
          <cell r="V890">
            <v>235228</v>
          </cell>
          <cell r="W890">
            <v>36.805</v>
          </cell>
          <cell r="X890">
            <v>32203</v>
          </cell>
          <cell r="Y890">
            <v>150990</v>
          </cell>
          <cell r="Z890">
            <v>4.6886000000000001</v>
          </cell>
          <cell r="AA890" t="str">
            <v>„НП за ЕЕ на МЖС"</v>
          </cell>
          <cell r="AB890">
            <v>68.900000000000006</v>
          </cell>
        </row>
        <row r="891">
          <cell r="A891">
            <v>176981863</v>
          </cell>
          <cell r="B891" t="str">
            <v>СДРУЖЕНИЕ НА СОБСТВЕНИЦИТЕ "УСПУХ-2016"-САМОКОВ</v>
          </cell>
          <cell r="C891" t="str">
            <v>МЖС УСПУХ-2016 САМОКОВ</v>
          </cell>
          <cell r="D891" t="str">
            <v>обл.СОФИЯ-ОБЛАСТ</v>
          </cell>
          <cell r="E891" t="str">
            <v>общ.САМОКОВ</v>
          </cell>
          <cell r="F891" t="str">
            <v>гр.САМОКОВ</v>
          </cell>
          <cell r="G891" t="str">
            <v>"БЪЛГАРО-АВСТРИЙСКА КОНСУЛТАНТСКА КОМПАНИЯ" АД</v>
          </cell>
          <cell r="H891" t="str">
            <v>289ПВЛ131</v>
          </cell>
          <cell r="I891">
            <v>42506</v>
          </cell>
          <cell r="J891" t="str">
            <v>1968</v>
          </cell>
          <cell r="K891">
            <v>855</v>
          </cell>
          <cell r="L891">
            <v>824.1</v>
          </cell>
          <cell r="M891">
            <v>251.1</v>
          </cell>
          <cell r="N891">
            <v>100</v>
          </cell>
          <cell r="O891">
            <v>143219</v>
          </cell>
          <cell r="P891">
            <v>206867</v>
          </cell>
          <cell r="Q891">
            <v>82381</v>
          </cell>
          <cell r="R891">
            <v>0</v>
          </cell>
          <cell r="S891" t="str">
            <v>F</v>
          </cell>
          <cell r="T891" t="str">
            <v>С</v>
          </cell>
          <cell r="U891" t="str">
            <v>Изолация на външна стена , Изолация на под, Изолация на покрив, Мерки по осветление, Подмяна на дограма</v>
          </cell>
          <cell r="V891">
            <v>124361</v>
          </cell>
          <cell r="W891">
            <v>15.83</v>
          </cell>
          <cell r="X891">
            <v>16380</v>
          </cell>
          <cell r="Y891">
            <v>107211</v>
          </cell>
          <cell r="Z891">
            <v>6.5452000000000004</v>
          </cell>
          <cell r="AA891" t="str">
            <v>„НП за ЕЕ на МЖС"</v>
          </cell>
          <cell r="AB891">
            <v>60.11</v>
          </cell>
        </row>
        <row r="892">
          <cell r="A892">
            <v>176989500</v>
          </cell>
          <cell r="B892" t="str">
            <v>СДРУЖЕНИЕ СОБСТВЕНИЦИТЕ "СОКОЛ" - САМОКОВ</v>
          </cell>
          <cell r="C892" t="str">
            <v>МЖС СОКОЛ САМОКОВ</v>
          </cell>
          <cell r="D892" t="str">
            <v>обл.СОФИЯ-ОБЛАСТ</v>
          </cell>
          <cell r="E892" t="str">
            <v>общ.САМОКОВ</v>
          </cell>
          <cell r="F892" t="str">
            <v>гр.САМОКОВ</v>
          </cell>
          <cell r="G892" t="str">
            <v>"БЪЛГАРО-АВСТРИЙСКА КОНСУЛТАНТСКА КОМПАНИЯ" АД</v>
          </cell>
          <cell r="H892" t="str">
            <v>289ПВЛ132</v>
          </cell>
          <cell r="I892">
            <v>42506</v>
          </cell>
          <cell r="J892" t="str">
            <v>1980</v>
          </cell>
          <cell r="K892">
            <v>1454.7</v>
          </cell>
          <cell r="L892">
            <v>1118.5999999999999</v>
          </cell>
          <cell r="M892">
            <v>343.5</v>
          </cell>
          <cell r="N892">
            <v>102.6</v>
          </cell>
          <cell r="O892">
            <v>198290</v>
          </cell>
          <cell r="P892">
            <v>384380</v>
          </cell>
          <cell r="Q892">
            <v>114847</v>
          </cell>
          <cell r="R892">
            <v>0</v>
          </cell>
          <cell r="S892" t="str">
            <v>G</v>
          </cell>
          <cell r="T892" t="str">
            <v>С</v>
          </cell>
          <cell r="U892" t="str">
            <v>Изолация на външна стена , Изолация на под, Изолация на покрив, Мерки по осветление, Подмяна на дограма</v>
          </cell>
          <cell r="V892">
            <v>269533</v>
          </cell>
          <cell r="W892">
            <v>22.85</v>
          </cell>
          <cell r="X892">
            <v>34811</v>
          </cell>
          <cell r="Y892">
            <v>171327</v>
          </cell>
          <cell r="Z892">
            <v>4.9215999999999998</v>
          </cell>
          <cell r="AA892" t="str">
            <v>„НП за ЕЕ на МЖС"</v>
          </cell>
          <cell r="AB892">
            <v>70.12</v>
          </cell>
        </row>
        <row r="893">
          <cell r="A893">
            <v>176989393</v>
          </cell>
          <cell r="B893" t="str">
            <v>СДРУЖЕНИЕ НА СОБСТВЕНИЦИТЕ "УЛ. НЕОФИТ БОЗВЕЛИ #9" - САМОКОВ</v>
          </cell>
          <cell r="C893" t="str">
            <v>МЖС</v>
          </cell>
          <cell r="D893" t="str">
            <v>обл.СОФИЯ-ОБЛАСТ</v>
          </cell>
          <cell r="E893" t="str">
            <v>общ.САМОКОВ</v>
          </cell>
          <cell r="F893" t="str">
            <v>гр.САМОКОВ</v>
          </cell>
          <cell r="G893" t="str">
            <v>"БЪЛГАРО-АВСТРИЙСКА КОНСУЛТАНТСКА КОМПАНИЯ" АД</v>
          </cell>
          <cell r="H893" t="str">
            <v>289ПВЛ133</v>
          </cell>
          <cell r="I893">
            <v>42511</v>
          </cell>
          <cell r="J893" t="str">
            <v>1978</v>
          </cell>
          <cell r="K893">
            <v>410.76</v>
          </cell>
          <cell r="L893">
            <v>288</v>
          </cell>
          <cell r="M893">
            <v>424.5</v>
          </cell>
          <cell r="N893">
            <v>113.8</v>
          </cell>
          <cell r="O893">
            <v>41795</v>
          </cell>
          <cell r="P893">
            <v>122268</v>
          </cell>
          <cell r="Q893">
            <v>32780</v>
          </cell>
          <cell r="R893">
            <v>0</v>
          </cell>
          <cell r="S893" t="str">
            <v>G</v>
          </cell>
          <cell r="T893" t="str">
            <v>С</v>
          </cell>
          <cell r="U893" t="str">
            <v>Изолация на външна стена , Изолация на покрив, Подмяна на дограма</v>
          </cell>
          <cell r="V893">
            <v>89485</v>
          </cell>
          <cell r="W893">
            <v>15.1</v>
          </cell>
          <cell r="X893">
            <v>11873</v>
          </cell>
          <cell r="Y893">
            <v>44791</v>
          </cell>
          <cell r="Z893">
            <v>3.7725</v>
          </cell>
          <cell r="AA893" t="str">
            <v>„НП за ЕЕ на МЖС"</v>
          </cell>
          <cell r="AB893">
            <v>73.180000000000007</v>
          </cell>
        </row>
        <row r="894">
          <cell r="A894">
            <v>176985466</v>
          </cell>
          <cell r="B894" t="str">
            <v>СДРУЖЕНИЕ НА СОБСТВЕНИЦИТЕ "СЪГЛАСИЕ - САМОКОВ"</v>
          </cell>
          <cell r="C894" t="str">
            <v>СДРУЖЕНИЕ НА СОБСТВЕНИЦИТЕ "СЪГЛАСИЕ - САМОКОВ"</v>
          </cell>
          <cell r="D894" t="str">
            <v>обл.СОФИЯ-ОБЛАСТ</v>
          </cell>
          <cell r="E894" t="str">
            <v>общ.САМОКОВ</v>
          </cell>
          <cell r="F894" t="str">
            <v>гр.САМОКОВ</v>
          </cell>
          <cell r="G894" t="str">
            <v>"БЪЛГАРО-АВСТРИЙСКА КОНСУЛТАНТСКА КОМПАНИЯ" АД</v>
          </cell>
          <cell r="H894" t="str">
            <v>289ПВЛ136</v>
          </cell>
          <cell r="I894">
            <v>42515</v>
          </cell>
          <cell r="J894" t="str">
            <v>1967</v>
          </cell>
          <cell r="K894">
            <v>426.18</v>
          </cell>
          <cell r="L894">
            <v>322.12</v>
          </cell>
          <cell r="M894">
            <v>307.89999999999998</v>
          </cell>
          <cell r="N894">
            <v>120.2</v>
          </cell>
          <cell r="O894">
            <v>76515</v>
          </cell>
          <cell r="P894">
            <v>99144</v>
          </cell>
          <cell r="Q894">
            <v>38697</v>
          </cell>
          <cell r="R894">
            <v>0</v>
          </cell>
          <cell r="S894" t="str">
            <v>F</v>
          </cell>
          <cell r="T894" t="str">
            <v>С</v>
          </cell>
          <cell r="U894" t="str">
            <v>Изолация на външна стена , Изолация на под, Изолация на покрив, Подмяна на дограма</v>
          </cell>
          <cell r="V894">
            <v>60447</v>
          </cell>
          <cell r="W894">
            <v>2.6179999999999999</v>
          </cell>
          <cell r="X894">
            <v>7254</v>
          </cell>
          <cell r="Y894">
            <v>40661</v>
          </cell>
          <cell r="Z894">
            <v>5.6052999999999997</v>
          </cell>
          <cell r="AA894" t="str">
            <v>„НП за ЕЕ на МЖС"</v>
          </cell>
          <cell r="AB894">
            <v>60.96</v>
          </cell>
        </row>
        <row r="895">
          <cell r="A895">
            <v>176989728</v>
          </cell>
          <cell r="B895" t="str">
            <v>СДРУЖЕНИЕ НА СОБСТВЕНИЦИТЕ "ЖИТНА ЧАРШИЯ 39-41" - САМОКОВ</v>
          </cell>
          <cell r="C895" t="str">
            <v>МЖС САМОКОВ 39/41</v>
          </cell>
          <cell r="D895" t="str">
            <v>обл.СОФИЯ-ОБЛАСТ</v>
          </cell>
          <cell r="E895" t="str">
            <v>общ.САМОКОВ</v>
          </cell>
          <cell r="F895" t="str">
            <v>гр.САМОКОВ</v>
          </cell>
          <cell r="G895" t="str">
            <v>"БЪЛГАРО-АВСТРИЙСКА КОНСУЛТАНТСКА КОМПАНИЯ" АД</v>
          </cell>
          <cell r="H895" t="str">
            <v>289ПВЛ137</v>
          </cell>
          <cell r="I895">
            <v>42515</v>
          </cell>
          <cell r="J895" t="str">
            <v>1962</v>
          </cell>
          <cell r="K895">
            <v>380.17</v>
          </cell>
          <cell r="L895">
            <v>246.26</v>
          </cell>
          <cell r="M895">
            <v>337.1</v>
          </cell>
          <cell r="N895">
            <v>126.3</v>
          </cell>
          <cell r="O895">
            <v>42898</v>
          </cell>
          <cell r="P895">
            <v>82916</v>
          </cell>
          <cell r="Q895">
            <v>31071</v>
          </cell>
          <cell r="R895">
            <v>0</v>
          </cell>
          <cell r="S895" t="str">
            <v>F</v>
          </cell>
          <cell r="T895" t="str">
            <v>С</v>
          </cell>
          <cell r="U895" t="str">
            <v>Изолация на външна стена , Изолация на покрив, Подмяна на дограма</v>
          </cell>
          <cell r="V895">
            <v>51844</v>
          </cell>
          <cell r="W895">
            <v>2.3119999999999998</v>
          </cell>
          <cell r="X895">
            <v>6236</v>
          </cell>
          <cell r="Y895">
            <v>28099</v>
          </cell>
          <cell r="Z895">
            <v>4.5058999999999996</v>
          </cell>
          <cell r="AA895" t="str">
            <v>„НП за ЕЕ на МЖС"</v>
          </cell>
          <cell r="AB895">
            <v>62.52</v>
          </cell>
        </row>
        <row r="896">
          <cell r="A896">
            <v>176977882</v>
          </cell>
          <cell r="B896" t="str">
            <v>СДРУЖЕНИЕ НА СОБСТВЕНИЦИТЕ ВСИЧКИ ЗАЕДНО 1964 - САМОКОВ</v>
          </cell>
          <cell r="C896" t="str">
            <v>МЖС ВСИЧКИ ЗАЕДНО 1964</v>
          </cell>
          <cell r="D896" t="str">
            <v>обл.СОФИЯ-ОБЛАСТ</v>
          </cell>
          <cell r="E896" t="str">
            <v>общ.САМОКОВ</v>
          </cell>
          <cell r="F896" t="str">
            <v>гр.САМОКОВ</v>
          </cell>
          <cell r="G896" t="str">
            <v>"БЪЛГАРО-АВСТРИЙСКА КОНСУЛТАНТСКА КОМПАНИЯ" АД</v>
          </cell>
          <cell r="H896" t="str">
            <v>289ПВЛ138</v>
          </cell>
          <cell r="I896">
            <v>42516</v>
          </cell>
          <cell r="J896" t="str">
            <v>1964</v>
          </cell>
          <cell r="K896">
            <v>2230.36</v>
          </cell>
          <cell r="L896">
            <v>2175.5</v>
          </cell>
          <cell r="M896">
            <v>231.9</v>
          </cell>
          <cell r="N896">
            <v>88.7</v>
          </cell>
          <cell r="O896">
            <v>245797</v>
          </cell>
          <cell r="P896">
            <v>504645</v>
          </cell>
          <cell r="Q896">
            <v>192962</v>
          </cell>
          <cell r="R896">
            <v>0</v>
          </cell>
          <cell r="S896" t="str">
            <v>G</v>
          </cell>
          <cell r="T896" t="str">
            <v>С</v>
          </cell>
          <cell r="U896" t="str">
            <v>Изолация на външна стена , Изолация на под, Изолация на покрив, Мерки по осветление, Подмяна на дограма</v>
          </cell>
          <cell r="V896">
            <v>311682</v>
          </cell>
          <cell r="W896">
            <v>91.944999999999993</v>
          </cell>
          <cell r="X896">
            <v>54465</v>
          </cell>
          <cell r="Y896">
            <v>265929</v>
          </cell>
          <cell r="Z896">
            <v>4.8825000000000003</v>
          </cell>
          <cell r="AA896" t="str">
            <v>„НП за ЕЕ на МЖС"</v>
          </cell>
          <cell r="AB896">
            <v>61.76</v>
          </cell>
        </row>
        <row r="897">
          <cell r="A897">
            <v>176989831</v>
          </cell>
          <cell r="B897" t="str">
            <v>СДРУЖЕНИЕ НА СОБСТВЕНИЦИТЕ "ЧАНЕВИ 21" - САМОКОВ</v>
          </cell>
          <cell r="C897" t="str">
            <v>МЖС САМОКОВ ЧАНЕВИ 21</v>
          </cell>
          <cell r="D897" t="str">
            <v>обл.СОФИЯ-ОБЛАСТ</v>
          </cell>
          <cell r="E897" t="str">
            <v>общ.САМОКОВ</v>
          </cell>
          <cell r="F897" t="str">
            <v>гр.САМОКОВ</v>
          </cell>
          <cell r="G897" t="str">
            <v>"БЪЛГАРО-АВСТРИЙСКА КОНСУЛТАНТСКА КОМПАНИЯ" АД</v>
          </cell>
          <cell r="H897" t="str">
            <v>289ПВЛ139</v>
          </cell>
          <cell r="I897">
            <v>42516</v>
          </cell>
          <cell r="J897" t="str">
            <v>1970</v>
          </cell>
          <cell r="K897">
            <v>304.14</v>
          </cell>
          <cell r="L897">
            <v>243.34</v>
          </cell>
          <cell r="M897">
            <v>364.4</v>
          </cell>
          <cell r="N897">
            <v>137.9</v>
          </cell>
          <cell r="O897">
            <v>62500</v>
          </cell>
          <cell r="P897">
            <v>88545</v>
          </cell>
          <cell r="Q897">
            <v>33513</v>
          </cell>
          <cell r="R897">
            <v>0</v>
          </cell>
          <cell r="S897" t="str">
            <v>F</v>
          </cell>
          <cell r="T897" t="str">
            <v>С</v>
          </cell>
          <cell r="U897" t="str">
            <v>Изолация на външна стена , Изолация на покрив, Подмяна на дограма</v>
          </cell>
          <cell r="V897">
            <v>55032</v>
          </cell>
          <cell r="W897">
            <v>12.558999999999999</v>
          </cell>
          <cell r="X897">
            <v>8324</v>
          </cell>
          <cell r="Y897">
            <v>39501</v>
          </cell>
          <cell r="Z897">
            <v>4.7454000000000001</v>
          </cell>
          <cell r="AA897" t="str">
            <v>„НП за ЕЕ на МЖС"</v>
          </cell>
          <cell r="AB897">
            <v>62.15</v>
          </cell>
        </row>
        <row r="898">
          <cell r="A898">
            <v>176986536</v>
          </cell>
          <cell r="B898" t="str">
            <v>СДРУЖЕНИЕ НА СОБСТВЕНИЦИТЕ " МИЛКИНИ"-САМОКОВ</v>
          </cell>
          <cell r="C898" t="str">
            <v>МЖС САМОКОВ УЛ.БЪЛГАРИЯ 69</v>
          </cell>
          <cell r="D898" t="str">
            <v>обл.СОФИЯ-ОБЛАСТ</v>
          </cell>
          <cell r="E898" t="str">
            <v>общ.САМОКОВ</v>
          </cell>
          <cell r="F898" t="str">
            <v>гр.САМОКОВ</v>
          </cell>
          <cell r="G898" t="str">
            <v>"БЪЛГАРО-АВСТРИЙСКА КОНСУЛТАНТСКА КОМПАНИЯ" АД</v>
          </cell>
          <cell r="H898" t="str">
            <v>289ПВЛ140</v>
          </cell>
          <cell r="I898">
            <v>42516</v>
          </cell>
          <cell r="J898" t="str">
            <v>1967</v>
          </cell>
          <cell r="K898">
            <v>429.24</v>
          </cell>
          <cell r="L898">
            <v>423.3</v>
          </cell>
          <cell r="M898">
            <v>301.60000000000002</v>
          </cell>
          <cell r="N898">
            <v>89.8</v>
          </cell>
          <cell r="O898">
            <v>28634</v>
          </cell>
          <cell r="P898">
            <v>127568</v>
          </cell>
          <cell r="Q898">
            <v>37969</v>
          </cell>
          <cell r="R898">
            <v>0</v>
          </cell>
          <cell r="S898" t="str">
            <v>G</v>
          </cell>
          <cell r="T898" t="str">
            <v>С</v>
          </cell>
          <cell r="U898" t="str">
            <v>Изолация на външна стена , Изолация на под, Изолация на покрив, Подмяна на дограма</v>
          </cell>
          <cell r="V898">
            <v>89599</v>
          </cell>
          <cell r="W898">
            <v>30.669</v>
          </cell>
          <cell r="X898">
            <v>14448</v>
          </cell>
          <cell r="Y898">
            <v>58495</v>
          </cell>
          <cell r="Z898">
            <v>4.0486000000000004</v>
          </cell>
          <cell r="AA898" t="str">
            <v>„НП за ЕЕ на МЖС"</v>
          </cell>
          <cell r="AB898">
            <v>70.23</v>
          </cell>
        </row>
        <row r="899">
          <cell r="A899">
            <v>176990424</v>
          </cell>
          <cell r="B899" t="str">
            <v>СДРУЖЕНИЕ НА СОБСТВЕНИЦИТЕ "КЪЩА НА УЛ.КРАЛИ МАРКО #12 - САМОКОВ</v>
          </cell>
          <cell r="C899" t="str">
            <v>МЖС</v>
          </cell>
          <cell r="D899" t="str">
            <v>обл.СОФИЯ-ОБЛАСТ</v>
          </cell>
          <cell r="E899" t="str">
            <v>общ.САМОКОВ</v>
          </cell>
          <cell r="F899" t="str">
            <v>гр.САМОКОВ</v>
          </cell>
          <cell r="G899" t="str">
            <v>"БЪЛГАРО-АВСТРИЙСКА КОНСУЛТАНТСКА КОМПАНИЯ" АД</v>
          </cell>
          <cell r="H899" t="str">
            <v>289ПВЛ141</v>
          </cell>
          <cell r="I899">
            <v>42517</v>
          </cell>
          <cell r="J899" t="str">
            <v>1964</v>
          </cell>
          <cell r="K899">
            <v>581.6</v>
          </cell>
          <cell r="L899">
            <v>414.5</v>
          </cell>
          <cell r="M899">
            <v>219.27</v>
          </cell>
          <cell r="N899">
            <v>126.9</v>
          </cell>
          <cell r="O899">
            <v>90886</v>
          </cell>
          <cell r="P899">
            <v>131280</v>
          </cell>
          <cell r="Q899">
            <v>52600</v>
          </cell>
          <cell r="R899">
            <v>0</v>
          </cell>
          <cell r="S899" t="str">
            <v>F</v>
          </cell>
          <cell r="T899" t="str">
            <v>С</v>
          </cell>
          <cell r="U899" t="str">
            <v>Изолация на външна стена , Изолация на под, Изолация на покрив, Мерки по осветление, Подмяна на дограма</v>
          </cell>
          <cell r="V899">
            <v>78648</v>
          </cell>
          <cell r="W899">
            <v>10.4</v>
          </cell>
          <cell r="X899">
            <v>8177</v>
          </cell>
          <cell r="Y899">
            <v>47053</v>
          </cell>
          <cell r="Z899">
            <v>5.7542999999999997</v>
          </cell>
          <cell r="AA899" t="str">
            <v>„НП за ЕЕ на МЖС"</v>
          </cell>
          <cell r="AB899">
            <v>59.9</v>
          </cell>
        </row>
        <row r="900">
          <cell r="A900">
            <v>176990342</v>
          </cell>
          <cell r="B900" t="str">
            <v>СДРУЖЕНИЕ НА СОБСТВЕНИЦИТЕ "НИКОЛОВИ"-САМОКОВ</v>
          </cell>
          <cell r="C900" t="str">
            <v>МЖС САМОКОВ НИКОЛОВИ</v>
          </cell>
          <cell r="D900" t="str">
            <v>обл.СОФИЯ-ОБЛАСТ</v>
          </cell>
          <cell r="E900" t="str">
            <v>общ.САМОКОВ</v>
          </cell>
          <cell r="F900" t="str">
            <v>гр.САМОКОВ</v>
          </cell>
          <cell r="G900" t="str">
            <v>"БЪЛГАРО-АВСТРИЙСКА КОНСУЛТАНТСКА КОМПАНИЯ" АД</v>
          </cell>
          <cell r="H900" t="str">
            <v>289ПВЛ142</v>
          </cell>
          <cell r="I900">
            <v>42517</v>
          </cell>
          <cell r="J900" t="str">
            <v>1955</v>
          </cell>
          <cell r="K900">
            <v>506</v>
          </cell>
          <cell r="L900">
            <v>476.8</v>
          </cell>
          <cell r="M900">
            <v>400.4</v>
          </cell>
          <cell r="N900">
            <v>117.6</v>
          </cell>
          <cell r="O900">
            <v>43857</v>
          </cell>
          <cell r="P900">
            <v>190983</v>
          </cell>
          <cell r="Q900">
            <v>56075</v>
          </cell>
          <cell r="R900">
            <v>0</v>
          </cell>
          <cell r="S900" t="str">
            <v>G</v>
          </cell>
          <cell r="T900" t="str">
            <v>С</v>
          </cell>
          <cell r="U900" t="str">
            <v>Изолация на външна стена , Изолация на под, Изолация на покрив, Подмяна на дограма</v>
          </cell>
          <cell r="V900">
            <v>134907</v>
          </cell>
          <cell r="W900">
            <v>15.59</v>
          </cell>
          <cell r="X900">
            <v>18131</v>
          </cell>
          <cell r="Y900">
            <v>83802.89</v>
          </cell>
          <cell r="Z900">
            <v>4.6219999999999999</v>
          </cell>
          <cell r="AA900" t="str">
            <v>„НП за ЕЕ на МЖС"</v>
          </cell>
          <cell r="AB900">
            <v>70.63</v>
          </cell>
        </row>
        <row r="901">
          <cell r="A901">
            <v>176989308</v>
          </cell>
          <cell r="B901" t="str">
            <v>СДРУЖЕНИЕ НА СОБСТВЕНИЦИТЕ "ЖСК СИГНАЛ - САМОКОВ"</v>
          </cell>
          <cell r="C901" t="str">
            <v>МЖС САМОКОВ  БЛ СИГНАЛ</v>
          </cell>
          <cell r="D901" t="str">
            <v>обл.СОФИЯ-ОБЛАСТ</v>
          </cell>
          <cell r="E901" t="str">
            <v>общ.САМОКОВ</v>
          </cell>
          <cell r="F901" t="str">
            <v>гр.САМОКОВ</v>
          </cell>
          <cell r="G901" t="str">
            <v>"БЪЛГАРО-АВСТРИЙСКА КОНСУЛТАНТСКА КОМПАНИЯ" АД</v>
          </cell>
          <cell r="H901" t="str">
            <v>289ПВЛ143</v>
          </cell>
          <cell r="I901">
            <v>42517</v>
          </cell>
          <cell r="J901" t="str">
            <v>1974</v>
          </cell>
          <cell r="K901">
            <v>697.5</v>
          </cell>
          <cell r="L901">
            <v>655.6</v>
          </cell>
          <cell r="M901">
            <v>510.5</v>
          </cell>
          <cell r="N901">
            <v>135.4</v>
          </cell>
          <cell r="O901">
            <v>112628</v>
          </cell>
          <cell r="P901">
            <v>334872</v>
          </cell>
          <cell r="Q901">
            <v>88807</v>
          </cell>
          <cell r="R901">
            <v>0</v>
          </cell>
          <cell r="S901" t="str">
            <v>G</v>
          </cell>
          <cell r="T901" t="str">
            <v>С</v>
          </cell>
          <cell r="U901" t="str">
            <v>Изолация на външна стена , Изолация на под, Изолация на покрив, Мерки по осветление, Подмяна на дограма</v>
          </cell>
          <cell r="V901">
            <v>246065</v>
          </cell>
          <cell r="W901">
            <v>19.736000000000001</v>
          </cell>
          <cell r="X901">
            <v>31379</v>
          </cell>
          <cell r="Y901">
            <v>118761.84</v>
          </cell>
          <cell r="Z901">
            <v>3.7847</v>
          </cell>
          <cell r="AA901" t="str">
            <v>„НП за ЕЕ на МЖС"</v>
          </cell>
          <cell r="AB901">
            <v>73.48</v>
          </cell>
        </row>
        <row r="902">
          <cell r="A902">
            <v>176990463</v>
          </cell>
          <cell r="B902" t="str">
            <v>СДРУЖЕНИЕ НА СОБСТЕВИЦИТЕ "КИРИЛ И МЕТОДИЙ"- САМОКОВ</v>
          </cell>
          <cell r="C902" t="str">
            <v>МЖС САМОКОВ КИРИЛ И МЕТОДИЙ</v>
          </cell>
          <cell r="D902" t="str">
            <v>обл.СОФИЯ-ОБЛАСТ</v>
          </cell>
          <cell r="E902" t="str">
            <v>общ.САМОКОВ</v>
          </cell>
          <cell r="F902" t="str">
            <v>гр.САМОКОВ</v>
          </cell>
          <cell r="G902" t="str">
            <v>"БЪЛГАРО-АВСТРИЙСКА КОНСУЛТАНТСКА КОМПАНИЯ" АД</v>
          </cell>
          <cell r="H902" t="str">
            <v>289ПВЛ145</v>
          </cell>
          <cell r="I902">
            <v>42517</v>
          </cell>
          <cell r="J902" t="str">
            <v>1970</v>
          </cell>
          <cell r="K902">
            <v>351.44</v>
          </cell>
          <cell r="L902">
            <v>229.5</v>
          </cell>
          <cell r="M902">
            <v>486.1</v>
          </cell>
          <cell r="N902">
            <v>133.5</v>
          </cell>
          <cell r="O902">
            <v>38646</v>
          </cell>
          <cell r="P902">
            <v>111793</v>
          </cell>
          <cell r="Q902">
            <v>30705</v>
          </cell>
          <cell r="R902">
            <v>0</v>
          </cell>
          <cell r="S902" t="str">
            <v>G</v>
          </cell>
          <cell r="T902" t="str">
            <v>С</v>
          </cell>
          <cell r="U902" t="str">
            <v>Изолация на външна стена , Изолация на под, Изолация на покрив, Подмяна на дограма</v>
          </cell>
          <cell r="V902">
            <v>81088</v>
          </cell>
          <cell r="W902">
            <v>9.8179999999999996</v>
          </cell>
          <cell r="X902">
            <v>10387</v>
          </cell>
          <cell r="Y902">
            <v>48256</v>
          </cell>
          <cell r="Z902">
            <v>4.6458000000000004</v>
          </cell>
          <cell r="AA902" t="str">
            <v>„НП за ЕЕ на МЖС"</v>
          </cell>
          <cell r="AB902">
            <v>72.53</v>
          </cell>
        </row>
        <row r="903">
          <cell r="A903">
            <v>176989112</v>
          </cell>
          <cell r="B903" t="str">
            <v>СДРУЖЕНИЕ НА СОБСТВЕНИЦИТЕ "НЕВА - САМОКОВ"</v>
          </cell>
          <cell r="C903" t="str">
            <v>СДРУЖЕНИЕ НА СОБСТВЕНИЦИТЕ "НЕВА - САМОКОВ"</v>
          </cell>
          <cell r="D903" t="str">
            <v>обл.СОФИЯ-ОБЛАСТ</v>
          </cell>
          <cell r="E903" t="str">
            <v>общ.САМОКОВ</v>
          </cell>
          <cell r="F903" t="str">
            <v>гр.САМОКОВ</v>
          </cell>
          <cell r="G903" t="str">
            <v>"БЪЛГАРО-АВСТРИЙСКА КОНСУЛТАНТСКА КОМПАНИЯ" АД</v>
          </cell>
          <cell r="H903" t="str">
            <v>289ПВЛ147</v>
          </cell>
          <cell r="I903">
            <v>42517</v>
          </cell>
          <cell r="J903" t="str">
            <v>1967</v>
          </cell>
          <cell r="K903">
            <v>597.17999999999995</v>
          </cell>
          <cell r="L903">
            <v>508.25</v>
          </cell>
          <cell r="M903">
            <v>293.89999999999998</v>
          </cell>
          <cell r="N903">
            <v>96.4</v>
          </cell>
          <cell r="O903">
            <v>55603</v>
          </cell>
          <cell r="P903">
            <v>149282</v>
          </cell>
          <cell r="Q903">
            <v>48989</v>
          </cell>
          <cell r="R903">
            <v>0</v>
          </cell>
          <cell r="S903" t="str">
            <v>F</v>
          </cell>
          <cell r="T903" t="str">
            <v>B</v>
          </cell>
          <cell r="U903" t="str">
            <v>Изолация на външна стена , Изолация на под, Изолация на покрив, Подмяна на дограма</v>
          </cell>
          <cell r="V903">
            <v>100292</v>
          </cell>
          <cell r="W903">
            <v>10.130000000000001</v>
          </cell>
          <cell r="X903">
            <v>13278</v>
          </cell>
          <cell r="Y903">
            <v>70663</v>
          </cell>
          <cell r="Z903">
            <v>5.3217999999999996</v>
          </cell>
          <cell r="AA903" t="str">
            <v>„НП за ЕЕ на МЖС"</v>
          </cell>
          <cell r="AB903">
            <v>67.180000000000007</v>
          </cell>
        </row>
        <row r="904">
          <cell r="A904">
            <v>176990189</v>
          </cell>
          <cell r="B904" t="str">
            <v>СДРУЖЕНИЕ НА СОБСТВЕНИЦИТЕ "КЪЩА НА УЛ. ИВАН ДОСПЕВСКИ 13</v>
          </cell>
          <cell r="C904" t="str">
            <v>МЖС НА УЛ ИВАН ДОСПЕВСКИ САМОКОВ</v>
          </cell>
          <cell r="D904" t="str">
            <v>обл.СОФИЯ-ОБЛАСТ</v>
          </cell>
          <cell r="E904" t="str">
            <v>общ.САМОКОВ</v>
          </cell>
          <cell r="F904" t="str">
            <v>гр.САМОКОВ</v>
          </cell>
          <cell r="G904" t="str">
            <v>"БЪЛГАРО-АВСТРИЙСКА КОНСУЛТАНТСКА КОМПАНИЯ" АД</v>
          </cell>
          <cell r="H904" t="str">
            <v>289ПВЛ149</v>
          </cell>
          <cell r="I904">
            <v>42517</v>
          </cell>
          <cell r="J904" t="str">
            <v>1988</v>
          </cell>
          <cell r="K904">
            <v>474.6</v>
          </cell>
          <cell r="L904">
            <v>454.2</v>
          </cell>
          <cell r="M904">
            <v>125.31</v>
          </cell>
          <cell r="N904">
            <v>109.28</v>
          </cell>
          <cell r="O904">
            <v>56893</v>
          </cell>
          <cell r="P904">
            <v>133180</v>
          </cell>
          <cell r="Q904">
            <v>49611</v>
          </cell>
          <cell r="R904">
            <v>0</v>
          </cell>
          <cell r="S904" t="str">
            <v>F</v>
          </cell>
          <cell r="T904" t="str">
            <v>С</v>
          </cell>
          <cell r="U904" t="str">
            <v>Изолация на външна стена , Изолация на под, Изолация на покрив, Подмяна на дограма</v>
          </cell>
          <cell r="V904">
            <v>83568</v>
          </cell>
          <cell r="W904">
            <v>10.553000000000001</v>
          </cell>
          <cell r="X904">
            <v>8424</v>
          </cell>
          <cell r="Y904">
            <v>79093</v>
          </cell>
          <cell r="Z904">
            <v>9.3889999999999993</v>
          </cell>
          <cell r="AA904" t="str">
            <v>„НП за ЕЕ на МЖС"</v>
          </cell>
          <cell r="AB904">
            <v>62.74</v>
          </cell>
        </row>
        <row r="905">
          <cell r="A905">
            <v>176990189</v>
          </cell>
          <cell r="B905" t="str">
            <v>СДРУЖЕНИЕ НА СОБСТВЕНИЦИТЕ "КЪЩА НА УЛ. ИВАН ДОСПЕВСКИ 13</v>
          </cell>
          <cell r="C905" t="str">
            <v>МЖС НА УЛ ИВАН ДОСПЕВСКИ САМОКОВ</v>
          </cell>
          <cell r="D905" t="str">
            <v>обл.СОФИЯ-ОБЛАСТ</v>
          </cell>
          <cell r="E905" t="str">
            <v>общ.САМОКОВ</v>
          </cell>
          <cell r="F905" t="str">
            <v>гр.САМОКОВ</v>
          </cell>
          <cell r="G905" t="str">
            <v>"БЪЛГАРО-АВСТРИЙСКА КОНСУЛТАНТСКА КОМПАНИЯ" АД</v>
          </cell>
          <cell r="H905" t="str">
            <v>289ПВЛ149</v>
          </cell>
          <cell r="I905">
            <v>42517</v>
          </cell>
          <cell r="J905" t="str">
            <v>1988</v>
          </cell>
          <cell r="K905">
            <v>474.6</v>
          </cell>
          <cell r="L905">
            <v>454.2</v>
          </cell>
          <cell r="M905">
            <v>125.31</v>
          </cell>
          <cell r="N905">
            <v>109.28</v>
          </cell>
          <cell r="O905">
            <v>56893</v>
          </cell>
          <cell r="P905">
            <v>133180</v>
          </cell>
          <cell r="Q905">
            <v>49611</v>
          </cell>
          <cell r="R905">
            <v>0</v>
          </cell>
          <cell r="S905" t="str">
            <v>F</v>
          </cell>
          <cell r="T905" t="str">
            <v>С</v>
          </cell>
          <cell r="U905" t="str">
            <v>Изолация на външна стена , Изолация на под, Изолация на покрив, Подмяна на дограма</v>
          </cell>
          <cell r="V905">
            <v>83568</v>
          </cell>
          <cell r="W905">
            <v>10.553000000000001</v>
          </cell>
          <cell r="X905">
            <v>8424</v>
          </cell>
          <cell r="Y905">
            <v>79093</v>
          </cell>
          <cell r="Z905">
            <v>9.3889999999999993</v>
          </cell>
          <cell r="AA905" t="str">
            <v>„НП за ЕЕ на МЖС"</v>
          </cell>
          <cell r="AB905">
            <v>62.74</v>
          </cell>
        </row>
        <row r="906">
          <cell r="A906">
            <v>176843869</v>
          </cell>
          <cell r="B906" t="str">
            <v>СДРУЖЕНИЕ НА СОБСТВЕНИЦИТЕ "ЕВРО-ПЛЕВЕН 10,ГР.ПЛЕВЕН,БУЛ."РУСЕ"#10"</v>
          </cell>
          <cell r="C906" t="str">
            <v>МЖС</v>
          </cell>
          <cell r="D906" t="str">
            <v>обл.ПЛЕВЕН</v>
          </cell>
          <cell r="E906" t="str">
            <v>общ.ПЛЕВЕН</v>
          </cell>
          <cell r="F906" t="str">
            <v>гр.ПЛЕВЕН</v>
          </cell>
          <cell r="G906" t="str">
            <v>"БЪЛГАРО-АВСТРИЙСКА КОНСУЛТАНТСКА КОМПАНИЯ" АД</v>
          </cell>
          <cell r="H906" t="str">
            <v>289ПВЛ151</v>
          </cell>
          <cell r="I906">
            <v>42545</v>
          </cell>
          <cell r="J906" t="str">
            <v>1978</v>
          </cell>
          <cell r="K906">
            <v>5291</v>
          </cell>
          <cell r="L906">
            <v>4983.3999999999996</v>
          </cell>
          <cell r="M906">
            <v>278.60000000000002</v>
          </cell>
          <cell r="N906">
            <v>110.6</v>
          </cell>
          <cell r="O906">
            <v>588083</v>
          </cell>
          <cell r="P906">
            <v>1387964</v>
          </cell>
          <cell r="Q906">
            <v>552000</v>
          </cell>
          <cell r="R906">
            <v>416749</v>
          </cell>
          <cell r="S906" t="str">
            <v>G</v>
          </cell>
          <cell r="T906" t="str">
            <v>С</v>
          </cell>
          <cell r="U906" t="str">
            <v>Изолация на външна стена , Изолация на под, Изолация на покрив, Мерки по осветление, Подмяна на дограма</v>
          </cell>
          <cell r="V906">
            <v>836751</v>
          </cell>
          <cell r="W906">
            <v>278.62</v>
          </cell>
          <cell r="X906">
            <v>158099</v>
          </cell>
          <cell r="Y906">
            <v>801354</v>
          </cell>
          <cell r="Z906">
            <v>5.0686</v>
          </cell>
          <cell r="AA906" t="str">
            <v>„НП за ЕЕ на МЖС"</v>
          </cell>
          <cell r="AB906">
            <v>60.28</v>
          </cell>
        </row>
        <row r="907">
          <cell r="A907">
            <v>176919135</v>
          </cell>
          <cell r="B907" t="str">
            <v>СДРУЖЕНИЕ на СОБСТВЕНИЦИТЕ "гр. АСЕНОВГРАД, ж.к. "ИЗТОК", бл. 6, вх. А, и вх. Б</v>
          </cell>
          <cell r="C907" t="str">
            <v>МЖС</v>
          </cell>
          <cell r="D907" t="str">
            <v>обл.ПЛОВДИВ</v>
          </cell>
          <cell r="E907" t="str">
            <v>общ.АСЕНОВГРАД</v>
          </cell>
          <cell r="F907" t="str">
            <v>гр.АСЕНОВГРАД</v>
          </cell>
          <cell r="G907" t="str">
            <v>"БЪЛГАРО-АВСТРИЙСКА КОНСУЛТАНТСКА КОМПАНИЯ" АД</v>
          </cell>
          <cell r="H907" t="str">
            <v>289ПВЛ152</v>
          </cell>
          <cell r="I907">
            <v>42580</v>
          </cell>
          <cell r="J907" t="str">
            <v>1988</v>
          </cell>
          <cell r="K907">
            <v>3470</v>
          </cell>
          <cell r="L907">
            <v>3293</v>
          </cell>
          <cell r="M907">
            <v>233.4</v>
          </cell>
          <cell r="N907">
            <v>95.5</v>
          </cell>
          <cell r="O907">
            <v>383019</v>
          </cell>
          <cell r="P907">
            <v>768746</v>
          </cell>
          <cell r="Q907">
            <v>314560</v>
          </cell>
          <cell r="R907">
            <v>0</v>
          </cell>
          <cell r="S907" t="str">
            <v>F</v>
          </cell>
          <cell r="T907" t="str">
            <v>С</v>
          </cell>
          <cell r="U907" t="str">
            <v>Изолация на външна стена , Изолация на под, Изолация на покрив, Мерки по осветление, Подмяна на дограма</v>
          </cell>
          <cell r="V907">
            <v>456177</v>
          </cell>
          <cell r="W907">
            <v>79.17</v>
          </cell>
          <cell r="X907">
            <v>65148</v>
          </cell>
          <cell r="Y907">
            <v>576366</v>
          </cell>
          <cell r="Z907">
            <v>8.8469999999999995</v>
          </cell>
          <cell r="AA907" t="str">
            <v>„НП за ЕЕ на МЖС"</v>
          </cell>
          <cell r="AB907">
            <v>59.34</v>
          </cell>
        </row>
        <row r="908">
          <cell r="A908">
            <v>176834642</v>
          </cell>
          <cell r="B908" t="str">
            <v>СДРУЖЕНИЕ НА СОБСТВЕНИЦИТЕ ,ул. Михаил Друмев # 15,17,19 и 21</v>
          </cell>
          <cell r="C908" t="str">
            <v>МЖС</v>
          </cell>
          <cell r="D908" t="str">
            <v>обл.ВЕЛИКО ТЪРНОВО</v>
          </cell>
          <cell r="E908" t="str">
            <v>общ.СТРАЖИЦА</v>
          </cell>
          <cell r="F908" t="str">
            <v>гр.СТРАЖИЦА</v>
          </cell>
          <cell r="G908" t="str">
            <v>"ПРО БИЛД" ЕООД</v>
          </cell>
          <cell r="H908" t="str">
            <v>296ПРТ004</v>
          </cell>
          <cell r="I908">
            <v>42435</v>
          </cell>
          <cell r="J908" t="str">
            <v>1983</v>
          </cell>
          <cell r="K908">
            <v>5496</v>
          </cell>
          <cell r="L908">
            <v>4353</v>
          </cell>
          <cell r="M908">
            <v>189</v>
          </cell>
          <cell r="N908">
            <v>74</v>
          </cell>
          <cell r="O908">
            <v>822934</v>
          </cell>
          <cell r="P908">
            <v>822934</v>
          </cell>
          <cell r="Q908">
            <v>322600</v>
          </cell>
          <cell r="R908">
            <v>0</v>
          </cell>
          <cell r="S908" t="str">
            <v>F</v>
          </cell>
          <cell r="T908" t="str">
            <v>С</v>
          </cell>
          <cell r="U908" t="str">
            <v>Изолация на външна стена , Изолация на под, Изолация на покрив, Мерки по осветление, Подмяна на дограма</v>
          </cell>
          <cell r="V908">
            <v>494227</v>
          </cell>
          <cell r="W908">
            <v>213.45</v>
          </cell>
          <cell r="X908">
            <v>58319</v>
          </cell>
          <cell r="Y908">
            <v>556238</v>
          </cell>
          <cell r="Z908">
            <v>9.5378000000000007</v>
          </cell>
          <cell r="AA908" t="str">
            <v>„НП за ЕЕ на МЖС"</v>
          </cell>
          <cell r="AB908">
            <v>60.05</v>
          </cell>
        </row>
        <row r="909">
          <cell r="A909">
            <v>176834724</v>
          </cell>
          <cell r="B909" t="str">
            <v>СДРУЖЕНИЕ НА СОБСТВЕНИЦИТЕ - гр.Стражица, ул.Михаил Друмев # 23,25,27,29,и 31</v>
          </cell>
          <cell r="C909" t="str">
            <v>МЖС</v>
          </cell>
          <cell r="D909" t="str">
            <v>обл.ВЕЛИКО ТЪРНОВО</v>
          </cell>
          <cell r="E909" t="str">
            <v>общ.СТРАЖИЦА</v>
          </cell>
          <cell r="F909" t="str">
            <v>гр.СТРАЖИЦА</v>
          </cell>
          <cell r="G909" t="str">
            <v>"ПРО БИЛД" ЕООД</v>
          </cell>
          <cell r="H909" t="str">
            <v>296ПРТ005</v>
          </cell>
          <cell r="I909">
            <v>42435</v>
          </cell>
          <cell r="J909" t="str">
            <v>1985</v>
          </cell>
          <cell r="K909">
            <v>7264</v>
          </cell>
          <cell r="L909">
            <v>5512</v>
          </cell>
          <cell r="M909">
            <v>218</v>
          </cell>
          <cell r="N909">
            <v>87.4</v>
          </cell>
          <cell r="O909">
            <v>1201842</v>
          </cell>
          <cell r="P909">
            <v>1201842</v>
          </cell>
          <cell r="Q909">
            <v>481700</v>
          </cell>
          <cell r="R909">
            <v>0</v>
          </cell>
          <cell r="S909" t="str">
            <v>G</v>
          </cell>
          <cell r="T909" t="str">
            <v>С</v>
          </cell>
          <cell r="U909" t="str">
            <v>Изолация на външна стена , Изолация на под, Изолация на покрив, Мерки по осветление, Подмяна на дограма</v>
          </cell>
          <cell r="V909">
            <v>686103</v>
          </cell>
          <cell r="W909">
            <v>296.14</v>
          </cell>
          <cell r="X909">
            <v>80960</v>
          </cell>
          <cell r="Y909">
            <v>775696</v>
          </cell>
          <cell r="Z909">
            <v>9.5812000000000008</v>
          </cell>
          <cell r="AA909" t="str">
            <v>„НП за ЕЕ на МЖС"</v>
          </cell>
          <cell r="AB909">
            <v>57.08</v>
          </cell>
        </row>
        <row r="910">
          <cell r="A910">
            <v>176839625</v>
          </cell>
          <cell r="B910" t="str">
            <v>СДРУЖЕНИЕ НА СОБСТВЕНИЦИТЕ "СТРАЖИЦА-СТАДИОНА 1,3,5 И 7</v>
          </cell>
          <cell r="C910" t="str">
            <v>МЖС</v>
          </cell>
          <cell r="D910" t="str">
            <v>обл.ВЕЛИКО ТЪРНОВО</v>
          </cell>
          <cell r="E910" t="str">
            <v>общ.СТРАЖИЦА</v>
          </cell>
          <cell r="F910" t="str">
            <v>гр.СТРАЖИЦА</v>
          </cell>
          <cell r="G910" t="str">
            <v>"ПРО БИЛД" ЕООД</v>
          </cell>
          <cell r="H910" t="str">
            <v>296ПРТ006</v>
          </cell>
          <cell r="I910">
            <v>42435</v>
          </cell>
          <cell r="J910" t="str">
            <v>1990</v>
          </cell>
          <cell r="K910">
            <v>4510</v>
          </cell>
          <cell r="L910">
            <v>2651</v>
          </cell>
          <cell r="M910">
            <v>230.3</v>
          </cell>
          <cell r="N910">
            <v>83.5</v>
          </cell>
          <cell r="O910">
            <v>610469</v>
          </cell>
          <cell r="P910">
            <v>610469</v>
          </cell>
          <cell r="Q910">
            <v>221400</v>
          </cell>
          <cell r="R910">
            <v>0</v>
          </cell>
          <cell r="S910" t="str">
            <v>G</v>
          </cell>
          <cell r="T910" t="str">
            <v>С</v>
          </cell>
          <cell r="U910" t="str">
            <v>Изолация на външна стена , Изолация на под, Изолация на покрив, Мерки по осветление, Подмяна на дограма</v>
          </cell>
          <cell r="V910">
            <v>365517</v>
          </cell>
          <cell r="W910">
            <v>158.30000000000001</v>
          </cell>
          <cell r="X910">
            <v>43162</v>
          </cell>
          <cell r="Y910">
            <v>476072</v>
          </cell>
          <cell r="Z910">
            <v>11.0298</v>
          </cell>
          <cell r="AA910" t="str">
            <v>„НП за ЕЕ на МЖС"</v>
          </cell>
          <cell r="AB910">
            <v>59.87</v>
          </cell>
        </row>
        <row r="911">
          <cell r="A911">
            <v>176825134</v>
          </cell>
          <cell r="B911" t="str">
            <v>СДРУЖЕНИЕ НА СОБСТВЕНИЦИТЕ "СТРОИТЕЛИ, ГР. ЕТРОПОЛЕ, УЛ. ДВАДЕСЕТ И СЕДМИ НОЕМВРИ # 28, КВ. 20</v>
          </cell>
          <cell r="C911" t="str">
            <v>МЖС</v>
          </cell>
          <cell r="D911" t="str">
            <v>обл.СОФИЯ-ОБЛАСТ</v>
          </cell>
          <cell r="E911" t="str">
            <v>общ.ЕТРОПОЛЕ</v>
          </cell>
          <cell r="F911" t="str">
            <v>гр.ЕТРОПОЛЕ</v>
          </cell>
          <cell r="G911" t="str">
            <v>"ПМ ЕНЕРДЖИ" ООД</v>
          </cell>
          <cell r="H911" t="str">
            <v>304ПМЕ048</v>
          </cell>
          <cell r="I911">
            <v>42321</v>
          </cell>
          <cell r="J911" t="str">
            <v>1984</v>
          </cell>
          <cell r="K911">
            <v>5336</v>
          </cell>
          <cell r="L911">
            <v>3656</v>
          </cell>
          <cell r="M911">
            <v>437</v>
          </cell>
          <cell r="N911">
            <v>115</v>
          </cell>
          <cell r="O911">
            <v>1597505</v>
          </cell>
          <cell r="P911">
            <v>1597505</v>
          </cell>
          <cell r="Q911">
            <v>420800</v>
          </cell>
          <cell r="R911">
            <v>0</v>
          </cell>
          <cell r="S911" t="str">
            <v>G</v>
          </cell>
          <cell r="T911" t="str">
            <v>С</v>
          </cell>
          <cell r="U911" t="str">
            <v>Изолация на външна стена , Изолация на под, Изолация на покрив, Подмяна на дограма</v>
          </cell>
          <cell r="V911">
            <v>1176689</v>
          </cell>
          <cell r="W911">
            <v>337.2</v>
          </cell>
          <cell r="X911">
            <v>80016</v>
          </cell>
          <cell r="Y911">
            <v>667140</v>
          </cell>
          <cell r="Z911">
            <v>8.3375000000000004</v>
          </cell>
          <cell r="AA911" t="str">
            <v>„НП за ЕЕ на МЖС"</v>
          </cell>
          <cell r="AB911">
            <v>73.650000000000006</v>
          </cell>
        </row>
        <row r="912">
          <cell r="A912">
            <v>176849644</v>
          </cell>
          <cell r="B912" t="str">
            <v>Сдружение на собствениците"ЕДЕЛВАЙС А" гр.Тетевен, ж.к.Пеновото, бл.Еделвайс, #5</v>
          </cell>
          <cell r="C912" t="str">
            <v>МЖС</v>
          </cell>
          <cell r="D912" t="str">
            <v>обл.ЛОВЕЧ</v>
          </cell>
          <cell r="E912" t="str">
            <v>общ.ТЕТЕВЕН</v>
          </cell>
          <cell r="F912" t="str">
            <v>гр.ТЕТЕВЕН</v>
          </cell>
          <cell r="G912" t="str">
            <v>"ТОБО" ООД</v>
          </cell>
          <cell r="H912" t="str">
            <v>305ТОБ005</v>
          </cell>
          <cell r="I912">
            <v>42474</v>
          </cell>
          <cell r="J912" t="str">
            <v>1989</v>
          </cell>
          <cell r="K912">
            <v>1781</v>
          </cell>
          <cell r="L912">
            <v>1475.7</v>
          </cell>
          <cell r="M912">
            <v>192</v>
          </cell>
          <cell r="N912">
            <v>90.9</v>
          </cell>
          <cell r="O912">
            <v>233632</v>
          </cell>
          <cell r="P912">
            <v>283477</v>
          </cell>
          <cell r="Q912">
            <v>134230</v>
          </cell>
          <cell r="R912">
            <v>0</v>
          </cell>
          <cell r="S912" t="str">
            <v>E</v>
          </cell>
          <cell r="T912" t="str">
            <v>С</v>
          </cell>
          <cell r="U912" t="str">
            <v>Изолация на външна стена , Изолация на под, Изолация на покрив, Мерки по осветление, Подмяна на дограма</v>
          </cell>
          <cell r="V912">
            <v>149348</v>
          </cell>
          <cell r="W912">
            <v>11.65</v>
          </cell>
          <cell r="X912">
            <v>9786.4</v>
          </cell>
          <cell r="Y912">
            <v>194310.98</v>
          </cell>
          <cell r="Z912">
            <v>19.8552</v>
          </cell>
          <cell r="AA912" t="str">
            <v>„НП за ЕЕ на МЖС"</v>
          </cell>
          <cell r="AB912">
            <v>52.68</v>
          </cell>
        </row>
        <row r="913">
          <cell r="A913">
            <v>176849612</v>
          </cell>
          <cell r="B913" t="str">
            <v xml:space="preserve">Сдружение на собствениците"ЕДЕЛВАЙС Б, гр.Тетевен, ж.к.Пеновото </v>
          </cell>
          <cell r="C913" t="str">
            <v>МЖС</v>
          </cell>
          <cell r="D913" t="str">
            <v>обл.ЛОВЕЧ</v>
          </cell>
          <cell r="E913" t="str">
            <v>общ.ТЕТЕВЕН</v>
          </cell>
          <cell r="F913" t="str">
            <v>гр.ТЕТЕВЕН</v>
          </cell>
          <cell r="G913" t="str">
            <v>"ТОБО" ООД</v>
          </cell>
          <cell r="H913" t="str">
            <v>305ТОБ006</v>
          </cell>
          <cell r="I913">
            <v>42474</v>
          </cell>
          <cell r="J913" t="str">
            <v>1990</v>
          </cell>
          <cell r="K913">
            <v>2022.6</v>
          </cell>
          <cell r="L913">
            <v>1754.3</v>
          </cell>
          <cell r="M913">
            <v>178.3</v>
          </cell>
          <cell r="N913">
            <v>83.7</v>
          </cell>
          <cell r="O913">
            <v>254116</v>
          </cell>
          <cell r="P913">
            <v>307442</v>
          </cell>
          <cell r="Q913">
            <v>146800</v>
          </cell>
          <cell r="R913">
            <v>0</v>
          </cell>
          <cell r="S913" t="str">
            <v>D</v>
          </cell>
          <cell r="T913" t="str">
            <v>B</v>
          </cell>
          <cell r="U913" t="str">
            <v>Изолация на външна стена , Изолация на под, Изолация на покрив, Мерки по осветление, Подмяна на дограма</v>
          </cell>
          <cell r="V913">
            <v>160600</v>
          </cell>
          <cell r="W913">
            <v>12.49</v>
          </cell>
          <cell r="X913">
            <v>10290</v>
          </cell>
          <cell r="Y913">
            <v>222187.5</v>
          </cell>
          <cell r="Z913">
            <v>21.592500000000001</v>
          </cell>
          <cell r="AA913" t="str">
            <v>„НП за ЕЕ на МЖС"</v>
          </cell>
          <cell r="AB913">
            <v>52.23</v>
          </cell>
        </row>
        <row r="914">
          <cell r="A914">
            <v>176968584</v>
          </cell>
          <cell r="B914" t="str">
            <v>СДРУЖЕНИЕ НА СОБСТВЕНИЦИТЕ ГР. САНДАНСКИ, УЛ. СВ. СВ. КИРИЛ И МЕТОДИЙ N 33 И 33 А</v>
          </cell>
          <cell r="C914" t="str">
            <v>МЖС УЛ СВ СВ КИРИЛ И МЕТОДИЙ 33 33А</v>
          </cell>
          <cell r="D914" t="str">
            <v>обл.БЛАГОЕВГРАД</v>
          </cell>
          <cell r="E914" t="str">
            <v>общ.САНДАНСКИ</v>
          </cell>
          <cell r="F914" t="str">
            <v>гр.САНДАНСКИ</v>
          </cell>
          <cell r="G914" t="str">
            <v>"ТОБО" ООД</v>
          </cell>
          <cell r="H914" t="str">
            <v>305ТОБ007</v>
          </cell>
          <cell r="I914">
            <v>42521</v>
          </cell>
          <cell r="J914" t="str">
            <v>1989</v>
          </cell>
          <cell r="K914">
            <v>1537.32</v>
          </cell>
          <cell r="L914">
            <v>1014.54</v>
          </cell>
          <cell r="M914">
            <v>133.80000000000001</v>
          </cell>
          <cell r="N914">
            <v>71.900000000000006</v>
          </cell>
          <cell r="O914">
            <v>81493</v>
          </cell>
          <cell r="P914">
            <v>135817</v>
          </cell>
          <cell r="Q914">
            <v>72971</v>
          </cell>
          <cell r="R914">
            <v>0</v>
          </cell>
          <cell r="S914" t="str">
            <v>D</v>
          </cell>
          <cell r="T914" t="str">
            <v>B</v>
          </cell>
          <cell r="U914" t="str">
            <v>Изолация на външна стена , Изолация на под, Изолация на покрив, Мерки по осветление, Подмяна на дограма</v>
          </cell>
          <cell r="V914">
            <v>62846</v>
          </cell>
          <cell r="W914">
            <v>17.940000000000001</v>
          </cell>
          <cell r="X914">
            <v>5730</v>
          </cell>
          <cell r="Y914">
            <v>97453</v>
          </cell>
          <cell r="Z914">
            <v>17.0075</v>
          </cell>
          <cell r="AA914" t="str">
            <v>„НП за ЕЕ на МЖС"</v>
          </cell>
          <cell r="AB914">
            <v>46.27</v>
          </cell>
        </row>
        <row r="915">
          <cell r="A915">
            <v>176969009</v>
          </cell>
          <cell r="B915" t="str">
            <v>Сдружение на собствениците ГР. САНДАНСКИ, УЛ. ЧУДОМИР КАНТАРДЖИЕВ 23</v>
          </cell>
          <cell r="C915" t="str">
            <v>МЖС УЛ ЧУДОМИР КАНТАРДЖИЕВ 23 САНДАНСКИ</v>
          </cell>
          <cell r="D915" t="str">
            <v>обл.БЛАГОЕВГРАД</v>
          </cell>
          <cell r="E915" t="str">
            <v>общ.САНДАНСКИ</v>
          </cell>
          <cell r="F915" t="str">
            <v>гр.САНДАНСКИ</v>
          </cell>
          <cell r="G915" t="str">
            <v>"ТОБО" ООД</v>
          </cell>
          <cell r="H915" t="str">
            <v>305ТОБ008</v>
          </cell>
          <cell r="I915">
            <v>42521</v>
          </cell>
          <cell r="J915" t="str">
            <v>1986</v>
          </cell>
          <cell r="K915">
            <v>1584.92</v>
          </cell>
          <cell r="L915">
            <v>1235</v>
          </cell>
          <cell r="M915">
            <v>146.30000000000001</v>
          </cell>
          <cell r="N915">
            <v>47.3</v>
          </cell>
          <cell r="O915">
            <v>79119</v>
          </cell>
          <cell r="P915">
            <v>180749</v>
          </cell>
          <cell r="Q915">
            <v>58440</v>
          </cell>
          <cell r="R915">
            <v>0</v>
          </cell>
          <cell r="S915" t="str">
            <v>E</v>
          </cell>
          <cell r="T915" t="str">
            <v>B</v>
          </cell>
          <cell r="U915" t="str">
            <v>Изолация на външна стена , Изолация на под, Изолация на покрив, Мерки по осветление, Подмяна на дограма</v>
          </cell>
          <cell r="V915">
            <v>122307</v>
          </cell>
          <cell r="W915">
            <v>50</v>
          </cell>
          <cell r="X915">
            <v>11580</v>
          </cell>
          <cell r="Y915">
            <v>190195.4</v>
          </cell>
          <cell r="Z915">
            <v>16.424399999999999</v>
          </cell>
          <cell r="AA915" t="str">
            <v>„НП за ЕЕ на МЖС"</v>
          </cell>
          <cell r="AB915">
            <v>67.66</v>
          </cell>
        </row>
        <row r="916">
          <cell r="A916">
            <v>176956660</v>
          </cell>
          <cell r="B916" t="str">
            <v>Сдружение на собствениците гр.Сандански, ул.Н. Вапцаров 39, бл.4</v>
          </cell>
          <cell r="C916" t="str">
            <v>МЖС БЛ 4 УЛ НИКОЛА ВАПЦАРОВ САНДАНСКИ</v>
          </cell>
          <cell r="D916" t="str">
            <v>обл.БЛАГОЕВГРАД</v>
          </cell>
          <cell r="E916" t="str">
            <v>общ.САНДАНСКИ</v>
          </cell>
          <cell r="F916" t="str">
            <v>гр.САНДАНСКИ</v>
          </cell>
          <cell r="G916" t="str">
            <v>"ТОБО" ООД</v>
          </cell>
          <cell r="H916" t="str">
            <v>305ТОБ009</v>
          </cell>
          <cell r="I916">
            <v>42521</v>
          </cell>
          <cell r="J916" t="str">
            <v>1980</v>
          </cell>
          <cell r="K916">
            <v>2589.4299999999998</v>
          </cell>
          <cell r="L916">
            <v>1766.3</v>
          </cell>
          <cell r="M916">
            <v>147.30000000000001</v>
          </cell>
          <cell r="N916">
            <v>55</v>
          </cell>
          <cell r="O916">
            <v>163736</v>
          </cell>
          <cell r="P916">
            <v>260177</v>
          </cell>
          <cell r="Q916">
            <v>97200</v>
          </cell>
          <cell r="R916">
            <v>0</v>
          </cell>
          <cell r="S916" t="str">
            <v>D</v>
          </cell>
          <cell r="T916" t="str">
            <v>B</v>
          </cell>
          <cell r="U916" t="str">
            <v>Изолация на външна стена , Изолация на под, Изолация на покрив, Мерки по осветление, Подмяна на дограма</v>
          </cell>
          <cell r="V916">
            <v>162976</v>
          </cell>
          <cell r="W916">
            <v>65.489999999999995</v>
          </cell>
          <cell r="X916">
            <v>16750</v>
          </cell>
          <cell r="Y916">
            <v>245887</v>
          </cell>
          <cell r="Z916">
            <v>14.6798</v>
          </cell>
          <cell r="AA916" t="str">
            <v>„НП за ЕЕ на МЖС"</v>
          </cell>
          <cell r="AB916">
            <v>62.64</v>
          </cell>
        </row>
        <row r="917">
          <cell r="A917">
            <v>176819996</v>
          </cell>
          <cell r="B917" t="str">
            <v>СДРУЖЕНИЕ НА СОБСТВЕНИЦИТЕ , ГР. ЛУКОВИТ, "ВАЛЕНТИНА ТЕРЕШКОВА"</v>
          </cell>
          <cell r="C917" t="str">
            <v>ЖИЛ. СГРАДА - ЛУКОВИТ</v>
          </cell>
          <cell r="D917" t="str">
            <v>обл.ЛОВЕЧ</v>
          </cell>
          <cell r="E917" t="str">
            <v>общ.ЛУКОВИТ</v>
          </cell>
          <cell r="F917" t="str">
            <v>гр.ЛУКОВИТ</v>
          </cell>
          <cell r="G917" t="str">
            <v>"ВАЛЕО ИНВЕСТ" ЕООД</v>
          </cell>
          <cell r="H917" t="str">
            <v>306ВАЛ010</v>
          </cell>
          <cell r="I917">
            <v>42121</v>
          </cell>
          <cell r="J917" t="str">
            <v>1994</v>
          </cell>
          <cell r="K917">
            <v>3510</v>
          </cell>
          <cell r="L917">
            <v>3510</v>
          </cell>
          <cell r="M917">
            <v>184.5</v>
          </cell>
          <cell r="N917">
            <v>81.599999999999994</v>
          </cell>
          <cell r="O917">
            <v>390047</v>
          </cell>
          <cell r="P917">
            <v>647594</v>
          </cell>
          <cell r="Q917">
            <v>286360</v>
          </cell>
          <cell r="R917">
            <v>0</v>
          </cell>
          <cell r="S917" t="str">
            <v>F</v>
          </cell>
          <cell r="T917" t="str">
            <v>С</v>
          </cell>
          <cell r="U917" t="str">
            <v>Изолация на външна стена , Изолация на под, Изолация на покрив, Мерки по осветление, Подмяна на дограма</v>
          </cell>
          <cell r="V917">
            <v>361233</v>
          </cell>
          <cell r="W917">
            <v>69.48</v>
          </cell>
          <cell r="X917">
            <v>65075</v>
          </cell>
          <cell r="Y917">
            <v>359900</v>
          </cell>
          <cell r="Z917">
            <v>5.5305</v>
          </cell>
          <cell r="AA917" t="str">
            <v>„НП за ЕЕ на МЖС"</v>
          </cell>
          <cell r="AB917">
            <v>55.78</v>
          </cell>
        </row>
        <row r="918">
          <cell r="A918">
            <v>176821709</v>
          </cell>
          <cell r="B918" t="str">
            <v>СДРУЖЕНИЕ НА СОБСТВЕНИЦИТЕ"Луковит Светлина Св.Св.Кирил и Методий 2"</v>
          </cell>
          <cell r="C918" t="str">
            <v>ЖИЛ. СГРАДА - ЛУКОВИТ</v>
          </cell>
          <cell r="D918" t="str">
            <v>обл.ЛОВЕЧ</v>
          </cell>
          <cell r="E918" t="str">
            <v>общ.ЛУКОВИТ</v>
          </cell>
          <cell r="F918" t="str">
            <v>гр.ЛУКОВИТ</v>
          </cell>
          <cell r="G918" t="str">
            <v>"ВАЛЕО ИНВЕСТ" ЕООД</v>
          </cell>
          <cell r="H918" t="str">
            <v>306ВАЛ011</v>
          </cell>
          <cell r="I918">
            <v>42121</v>
          </cell>
          <cell r="J918" t="str">
            <v>1986</v>
          </cell>
          <cell r="K918">
            <v>2828</v>
          </cell>
          <cell r="L918">
            <v>2828</v>
          </cell>
          <cell r="M918">
            <v>213.6</v>
          </cell>
          <cell r="N918">
            <v>94</v>
          </cell>
          <cell r="O918">
            <v>499111</v>
          </cell>
          <cell r="P918">
            <v>603741</v>
          </cell>
          <cell r="Q918">
            <v>265770</v>
          </cell>
          <cell r="R918">
            <v>0</v>
          </cell>
          <cell r="S918" t="str">
            <v>F</v>
          </cell>
          <cell r="T918" t="str">
            <v>С</v>
          </cell>
          <cell r="U918" t="str">
            <v>Изолация на външна стена , Изолация на под, Изолация на покрив, Мерки по осветление, Подмяна на дограма</v>
          </cell>
          <cell r="V918">
            <v>337977</v>
          </cell>
          <cell r="W918">
            <v>85.54</v>
          </cell>
          <cell r="X918">
            <v>60885</v>
          </cell>
          <cell r="Y918">
            <v>295414</v>
          </cell>
          <cell r="Z918">
            <v>4.8518999999999997</v>
          </cell>
          <cell r="AA918" t="str">
            <v>„НП за ЕЕ на МЖС"</v>
          </cell>
          <cell r="AB918">
            <v>55.98</v>
          </cell>
        </row>
        <row r="919">
          <cell r="A919">
            <v>176827719</v>
          </cell>
          <cell r="B919" t="str">
            <v>СДРУЖЕНИЕ НА СОБСТВЕНИЦИТЕ "ул. Симеон Ванков #4, бл.2, гр.Свищов, общ.Свищов"</v>
          </cell>
          <cell r="C919" t="str">
            <v>МЖС-СВИЩОВ, "С. ВАНКОВ" 4, БЛ. 2</v>
          </cell>
          <cell r="D919" t="str">
            <v>обл.ВЕЛИКО ТЪРНОВО</v>
          </cell>
          <cell r="E919" t="str">
            <v>общ.СВИЩОВ</v>
          </cell>
          <cell r="F919" t="str">
            <v>гр.СВИЩОВ</v>
          </cell>
          <cell r="G919" t="str">
            <v>"ВАЛЕО ИНВЕСТ" ЕООД</v>
          </cell>
          <cell r="H919" t="str">
            <v>306ВАЛ016</v>
          </cell>
          <cell r="I919">
            <v>42530</v>
          </cell>
          <cell r="J919" t="str">
            <v>1989</v>
          </cell>
          <cell r="K919">
            <v>3400</v>
          </cell>
          <cell r="L919">
            <v>3400</v>
          </cell>
          <cell r="M919">
            <v>206.6</v>
          </cell>
          <cell r="N919">
            <v>90.7</v>
          </cell>
          <cell r="O919">
            <v>437876</v>
          </cell>
          <cell r="P919">
            <v>699794</v>
          </cell>
          <cell r="Q919">
            <v>306130</v>
          </cell>
          <cell r="R919">
            <v>0</v>
          </cell>
          <cell r="S919" t="str">
            <v>F</v>
          </cell>
          <cell r="T919" t="str">
            <v>С</v>
          </cell>
          <cell r="U919" t="str">
            <v>Изолация на външна стена , Изолация на под, Изолация на покрив, Мерки по осветление, Подмяна на дограма</v>
          </cell>
          <cell r="V919">
            <v>394165</v>
          </cell>
          <cell r="W919">
            <v>88.48</v>
          </cell>
          <cell r="X919">
            <v>71000</v>
          </cell>
          <cell r="Y919">
            <v>351403</v>
          </cell>
          <cell r="Z919">
            <v>4.9493</v>
          </cell>
          <cell r="AA919" t="str">
            <v>„НП за ЕЕ на МЖС"</v>
          </cell>
          <cell r="AB919">
            <v>56.32</v>
          </cell>
        </row>
        <row r="920">
          <cell r="A920">
            <v>176820094</v>
          </cell>
          <cell r="B920" t="str">
            <v>СДРУЖЕНИЕ НА СОБСТВЕНИЦИТЕ - ДОВЕРИЕ-гр.Свищов, община Свищов, ул.Петър Ангелов #15</v>
          </cell>
          <cell r="C920" t="str">
            <v>МЖС-СВИЩОВ, "П. АНГЕЛОВ", БЛ. 1</v>
          </cell>
          <cell r="D920" t="str">
            <v>обл.ВЕЛИКО ТЪРНОВО</v>
          </cell>
          <cell r="E920" t="str">
            <v>общ.СВИЩОВ</v>
          </cell>
          <cell r="F920" t="str">
            <v>гр.СВИЩОВ</v>
          </cell>
          <cell r="G920" t="str">
            <v>"ВАЛЕО ИНВЕСТ" ЕООД</v>
          </cell>
          <cell r="H920" t="str">
            <v>306ВАЛ017</v>
          </cell>
          <cell r="I920">
            <v>42530</v>
          </cell>
          <cell r="J920" t="str">
            <v>1979</v>
          </cell>
          <cell r="K920">
            <v>5355</v>
          </cell>
          <cell r="L920">
            <v>5355</v>
          </cell>
          <cell r="M920">
            <v>168.1</v>
          </cell>
          <cell r="N920">
            <v>81</v>
          </cell>
          <cell r="O920">
            <v>602985</v>
          </cell>
          <cell r="P920">
            <v>900412</v>
          </cell>
          <cell r="Q920">
            <v>433490</v>
          </cell>
          <cell r="R920">
            <v>0</v>
          </cell>
          <cell r="S920" t="str">
            <v>F</v>
          </cell>
          <cell r="T920" t="str">
            <v>С</v>
          </cell>
          <cell r="U920" t="str">
            <v>Изолация на външна стена , Изолация на под, Изолация на покрив, Мерки по осветление, Подмяна на дограма</v>
          </cell>
          <cell r="V920">
            <v>466925.91</v>
          </cell>
          <cell r="W920">
            <v>165.68</v>
          </cell>
          <cell r="X920">
            <v>84113.21</v>
          </cell>
          <cell r="Y920">
            <v>439535.99</v>
          </cell>
          <cell r="Z920">
            <v>5.2255000000000003</v>
          </cell>
          <cell r="AA920" t="str">
            <v>„НП за ЕЕ на МЖС"</v>
          </cell>
          <cell r="AB920">
            <v>51.85</v>
          </cell>
        </row>
        <row r="921">
          <cell r="A921">
            <v>176818848</v>
          </cell>
          <cell r="B921" t="str">
            <v>СДРУЖЕНИЕ НА СОБСТВЕНИЦИТЕ "Патриарх Евтимий" 72, жк.Младост, бл.2 - гр.Свищов</v>
          </cell>
          <cell r="C921" t="str">
            <v>МЖС-СВИЩОВ, "П. ЕВТИМИЙ", БЛ. 2</v>
          </cell>
          <cell r="D921" t="str">
            <v>обл.ВЕЛИКО ТЪРНОВО</v>
          </cell>
          <cell r="E921" t="str">
            <v>общ.СВИЩОВ</v>
          </cell>
          <cell r="F921" t="str">
            <v>гр.СВИЩОВ</v>
          </cell>
          <cell r="G921" t="str">
            <v>"ВАЛЕО ИНВЕСТ" ЕООД</v>
          </cell>
          <cell r="H921" t="str">
            <v>306ВАЛ018</v>
          </cell>
          <cell r="I921">
            <v>42530</v>
          </cell>
          <cell r="J921" t="str">
            <v>1974</v>
          </cell>
          <cell r="K921">
            <v>6939</v>
          </cell>
          <cell r="L921">
            <v>6939</v>
          </cell>
          <cell r="M921">
            <v>188.7</v>
          </cell>
          <cell r="N921">
            <v>82.2</v>
          </cell>
          <cell r="O921">
            <v>862064</v>
          </cell>
          <cell r="P921">
            <v>1309802</v>
          </cell>
          <cell r="Q921">
            <v>570870</v>
          </cell>
          <cell r="R921">
            <v>0</v>
          </cell>
          <cell r="S921" t="str">
            <v>F</v>
          </cell>
          <cell r="T921" t="str">
            <v>С</v>
          </cell>
          <cell r="U921" t="str">
            <v>Изолация на външна стена , Изолация на под, Изолация на покрив, Мерки по осветление, Подмяна на дограма</v>
          </cell>
          <cell r="V921">
            <v>738932</v>
          </cell>
          <cell r="W921">
            <v>221.17</v>
          </cell>
          <cell r="X921">
            <v>133112</v>
          </cell>
          <cell r="Y921">
            <v>496850</v>
          </cell>
          <cell r="Z921">
            <v>3.7324999999999999</v>
          </cell>
          <cell r="AA921" t="str">
            <v>„НП за ЕЕ на МЖС"</v>
          </cell>
          <cell r="AB921">
            <v>56.41</v>
          </cell>
        </row>
        <row r="922">
          <cell r="A922">
            <v>176865374</v>
          </cell>
          <cell r="B922" t="str">
            <v>СДРУЖЕНИЕ НА СОБСТВЕНИЦИТЕ" ДРУЖБА 136, ГР.ПЛЕВЕН, Ж.К ДРУЖБА, БЛ.136</v>
          </cell>
          <cell r="C922" t="str">
            <v>МЖС</v>
          </cell>
          <cell r="D922" t="str">
            <v>обл.ПЛЕВЕН</v>
          </cell>
          <cell r="E922" t="str">
            <v>общ.ПЛЕВЕН</v>
          </cell>
          <cell r="F922" t="str">
            <v>гр.ПЛЕВЕН</v>
          </cell>
          <cell r="G922" t="str">
            <v>"ВАЛЕО ИНВЕСТ" ЕООД</v>
          </cell>
          <cell r="H922" t="str">
            <v>306ВАЛ026</v>
          </cell>
          <cell r="I922">
            <v>42487</v>
          </cell>
          <cell r="J922" t="str">
            <v>1979</v>
          </cell>
          <cell r="K922">
            <v>7000</v>
          </cell>
          <cell r="L922">
            <v>6837</v>
          </cell>
          <cell r="M922">
            <v>151.80000000000001</v>
          </cell>
          <cell r="N922">
            <v>73.7</v>
          </cell>
          <cell r="O922">
            <v>632696</v>
          </cell>
          <cell r="P922">
            <v>1038009</v>
          </cell>
          <cell r="Q922">
            <v>503390</v>
          </cell>
          <cell r="R922">
            <v>0</v>
          </cell>
          <cell r="S922" t="str">
            <v>E</v>
          </cell>
          <cell r="T922" t="str">
            <v>С</v>
          </cell>
          <cell r="U922" t="str">
            <v>Изолация на външна стена , Изолация на под, Изолация на покрив, Мерки по осветление, Подмяна на дограма</v>
          </cell>
          <cell r="V922">
            <v>534614.78</v>
          </cell>
          <cell r="W922">
            <v>191.99</v>
          </cell>
          <cell r="X922">
            <v>51101.37</v>
          </cell>
          <cell r="Y922">
            <v>497290.14</v>
          </cell>
          <cell r="Z922">
            <v>9.7314000000000007</v>
          </cell>
          <cell r="AA922" t="str">
            <v>„НП за ЕЕ на МЖС"</v>
          </cell>
          <cell r="AB922">
            <v>51.5</v>
          </cell>
        </row>
        <row r="923">
          <cell r="A923">
            <v>176832837</v>
          </cell>
          <cell r="B923" t="str">
            <v>СДРУЖЕНИЕ НА СОБСТВЕНИЦИТЕ, НИКОПОЛ СМОЛЯНОВИ 2</v>
          </cell>
          <cell r="C923" t="str">
            <v>МЖС - секции А,Б - НИКОПОЛ</v>
          </cell>
          <cell r="D923" t="str">
            <v>обл.ПЛЕВЕН</v>
          </cell>
          <cell r="E923" t="str">
            <v>общ.НИКОПОЛ</v>
          </cell>
          <cell r="F923" t="str">
            <v>гр.НИКОПОЛ</v>
          </cell>
          <cell r="G923" t="str">
            <v>"ДЖИ ЕР ЕН ПАУЪР БЪЛГАРИЯ" ЕООД</v>
          </cell>
          <cell r="H923" t="str">
            <v>309ДРН036</v>
          </cell>
          <cell r="I923">
            <v>42216</v>
          </cell>
          <cell r="J923" t="str">
            <v>1981</v>
          </cell>
          <cell r="K923">
            <v>3055.2</v>
          </cell>
          <cell r="L923">
            <v>2648</v>
          </cell>
          <cell r="M923">
            <v>170.3</v>
          </cell>
          <cell r="N923">
            <v>58.5</v>
          </cell>
          <cell r="O923">
            <v>411035</v>
          </cell>
          <cell r="P923">
            <v>450909</v>
          </cell>
          <cell r="Q923">
            <v>154900</v>
          </cell>
          <cell r="R923">
            <v>0</v>
          </cell>
          <cell r="S923" t="str">
            <v>D</v>
          </cell>
          <cell r="T923" t="str">
            <v>B</v>
          </cell>
          <cell r="U923" t="str">
            <v>Изолация на външна стена , Изолация на покрив, Мерки по осветление, Подмяна на дограма</v>
          </cell>
          <cell r="V923">
            <v>295966.96000000002</v>
          </cell>
          <cell r="W923">
            <v>72.14</v>
          </cell>
          <cell r="X923">
            <v>34263.300000000003</v>
          </cell>
          <cell r="Y923">
            <v>267809.90000000002</v>
          </cell>
          <cell r="Z923">
            <v>7.8162000000000003</v>
          </cell>
          <cell r="AA923" t="str">
            <v>„НП за ЕЕ на МЖС"</v>
          </cell>
          <cell r="AB923">
            <v>65.63</v>
          </cell>
        </row>
        <row r="924">
          <cell r="A924">
            <v>176832837</v>
          </cell>
          <cell r="B924" t="str">
            <v>СДРУЖЕНИЕ НА СОБСТВЕНИЦИТЕ, НИКОПОЛ СМОЛЯНОВИ 2</v>
          </cell>
          <cell r="C924" t="str">
            <v>МЖС - секции В,Г,Д - НИКОПОЛ</v>
          </cell>
          <cell r="D924" t="str">
            <v>обл.ПЛЕВЕН</v>
          </cell>
          <cell r="E924" t="str">
            <v>общ.НИКОПОЛ</v>
          </cell>
          <cell r="F924" t="str">
            <v>гр.НИКОПОЛ</v>
          </cell>
          <cell r="G924" t="str">
            <v>"ДЖИ ЕР ЕН ПАУЪР БЪЛГАРИЯ" ЕООД</v>
          </cell>
          <cell r="H924" t="str">
            <v>309ДРН037</v>
          </cell>
          <cell r="I924">
            <v>42216</v>
          </cell>
          <cell r="J924" t="str">
            <v>1981</v>
          </cell>
          <cell r="K924">
            <v>8559</v>
          </cell>
          <cell r="L924">
            <v>7355</v>
          </cell>
          <cell r="M924">
            <v>136.4</v>
          </cell>
          <cell r="N924">
            <v>54.6</v>
          </cell>
          <cell r="O924">
            <v>914815</v>
          </cell>
          <cell r="P924">
            <v>1003099</v>
          </cell>
          <cell r="Q924">
            <v>401890</v>
          </cell>
          <cell r="R924">
            <v>0</v>
          </cell>
          <cell r="S924" t="str">
            <v>D</v>
          </cell>
          <cell r="T924" t="str">
            <v>B</v>
          </cell>
          <cell r="U924" t="str">
            <v>Изолация на външна стена , Изолация на под, Изолация на покрив, Мерки по осветление, Подмяна на дограма</v>
          </cell>
          <cell r="V924">
            <v>601205.98</v>
          </cell>
          <cell r="W924">
            <v>180.15</v>
          </cell>
          <cell r="X924">
            <v>76880.63</v>
          </cell>
          <cell r="Y924">
            <v>549675.995</v>
          </cell>
          <cell r="Z924">
            <v>7.1497000000000002</v>
          </cell>
          <cell r="AA924" t="str">
            <v>„НП за ЕЕ на МЖС"</v>
          </cell>
          <cell r="AB924">
            <v>59.93</v>
          </cell>
        </row>
        <row r="925">
          <cell r="A925">
            <v>176826065</v>
          </cell>
          <cell r="B925" t="str">
            <v>СДРУЖЕНИЕ НА СОБСТВЕНИЦИТЕ "ИСКЪР 27 - РЕПУБЛИКА</v>
          </cell>
          <cell r="C925" t="str">
            <v>МЖС-СВОГЕ</v>
          </cell>
          <cell r="D925" t="str">
            <v>обл.СОФИЯ-ОБЛАСТ</v>
          </cell>
          <cell r="E925" t="str">
            <v>общ.СВОГЕ</v>
          </cell>
          <cell r="F925" t="str">
            <v>гр.СВОГЕ</v>
          </cell>
          <cell r="G925" t="str">
            <v>"ДЖИ ЕР ЕН ПАУЪР БЪЛГАРИЯ" ЕООД</v>
          </cell>
          <cell r="H925" t="str">
            <v>309ДРН041</v>
          </cell>
          <cell r="I925">
            <v>42247</v>
          </cell>
          <cell r="J925" t="str">
            <v>1969</v>
          </cell>
          <cell r="K925">
            <v>3004</v>
          </cell>
          <cell r="L925">
            <v>2600</v>
          </cell>
          <cell r="M925">
            <v>137</v>
          </cell>
          <cell r="N925">
            <v>59.5</v>
          </cell>
          <cell r="O925">
            <v>353231</v>
          </cell>
          <cell r="P925">
            <v>355821</v>
          </cell>
          <cell r="Q925">
            <v>15474000</v>
          </cell>
          <cell r="R925">
            <v>0</v>
          </cell>
          <cell r="S925" t="str">
            <v>D</v>
          </cell>
          <cell r="T925" t="str">
            <v>B</v>
          </cell>
          <cell r="U925" t="str">
            <v>Изолация на външна стена , Изолация на под, Изолация на покрив, Мерки по осветление, Подмяна на дограма</v>
          </cell>
          <cell r="V925">
            <v>201072.73</v>
          </cell>
          <cell r="W925">
            <v>70.48</v>
          </cell>
          <cell r="X925">
            <v>28023.55</v>
          </cell>
          <cell r="Y925">
            <v>167841.94</v>
          </cell>
          <cell r="Z925">
            <v>5.9893000000000001</v>
          </cell>
          <cell r="AA925" t="str">
            <v>„НП за ЕЕ на МЖС"</v>
          </cell>
          <cell r="AB925">
            <v>56.5</v>
          </cell>
        </row>
        <row r="926">
          <cell r="A926">
            <v>176849207</v>
          </cell>
          <cell r="B926" t="str">
            <v>СДРУЖЕНИЕ НА СОБСТВЕНИЦИТЕ "МАНАСТИРСКИ ЛИВАДИ</v>
          </cell>
          <cell r="C926" t="str">
            <v>МЖС - СВОГЕ</v>
          </cell>
          <cell r="D926" t="str">
            <v>обл.СОФИЯ-ОБЛАСТ</v>
          </cell>
          <cell r="E926" t="str">
            <v>общ.СВОГЕ</v>
          </cell>
          <cell r="F926" t="str">
            <v>гр.СВОГЕ</v>
          </cell>
          <cell r="G926" t="str">
            <v>"ДЖИ ЕР ЕН ПАУЪР БЪЛГАРИЯ" ЕООД</v>
          </cell>
          <cell r="H926" t="str">
            <v>309ДРН042</v>
          </cell>
          <cell r="I926">
            <v>42247</v>
          </cell>
          <cell r="J926" t="str">
            <v>1981</v>
          </cell>
          <cell r="K926">
            <v>4888</v>
          </cell>
          <cell r="L926">
            <v>4217.3999999999996</v>
          </cell>
          <cell r="M926">
            <v>163.69999999999999</v>
          </cell>
          <cell r="N926">
            <v>70</v>
          </cell>
          <cell r="O926">
            <v>685596</v>
          </cell>
          <cell r="P926">
            <v>690262</v>
          </cell>
          <cell r="Q926">
            <v>295270</v>
          </cell>
          <cell r="R926">
            <v>0</v>
          </cell>
          <cell r="S926" t="str">
            <v>D</v>
          </cell>
          <cell r="T926" t="str">
            <v>B</v>
          </cell>
          <cell r="U926" t="str">
            <v>Изолация на външна стена , Изолация на под, Изолация на покрив, Мерки по осветление, Подмяна на дограма</v>
          </cell>
          <cell r="V926">
            <v>394985.29</v>
          </cell>
          <cell r="W926">
            <v>89.77</v>
          </cell>
          <cell r="X926">
            <v>44059.81</v>
          </cell>
          <cell r="Y926">
            <v>282032.3</v>
          </cell>
          <cell r="Z926">
            <v>6.4010999999999996</v>
          </cell>
          <cell r="AA926" t="str">
            <v>„НП за ЕЕ на МЖС"</v>
          </cell>
          <cell r="AB926">
            <v>57.22</v>
          </cell>
        </row>
        <row r="927">
          <cell r="A927">
            <v>176854456</v>
          </cell>
          <cell r="B927" t="str">
            <v>СДРУЖЕНИЕ НА СОБСТВЕНИЦИТЕ "НОВО НАЧАЛО</v>
          </cell>
          <cell r="C927" t="str">
            <v>МЖС - СВОГЕ</v>
          </cell>
          <cell r="D927" t="str">
            <v>обл.СОФИЯ-ОБЛАСТ</v>
          </cell>
          <cell r="E927" t="str">
            <v>общ.СВОГЕ</v>
          </cell>
          <cell r="F927" t="str">
            <v>гр.СВОГЕ</v>
          </cell>
          <cell r="G927" t="str">
            <v>"ДЖИ ЕР ЕН ПАУЪР БЪЛГАРИЯ" ЕООД</v>
          </cell>
          <cell r="H927" t="str">
            <v>309ДРН043</v>
          </cell>
          <cell r="I927">
            <v>42247</v>
          </cell>
          <cell r="J927" t="str">
            <v>1983</v>
          </cell>
          <cell r="K927">
            <v>4236.5</v>
          </cell>
          <cell r="L927">
            <v>3565.8</v>
          </cell>
          <cell r="M927">
            <v>155</v>
          </cell>
          <cell r="N927">
            <v>70.3</v>
          </cell>
          <cell r="O927">
            <v>548978</v>
          </cell>
          <cell r="P927">
            <v>552848</v>
          </cell>
          <cell r="Q927">
            <v>250520</v>
          </cell>
          <cell r="R927">
            <v>0</v>
          </cell>
          <cell r="S927" t="str">
            <v>D</v>
          </cell>
          <cell r="T927" t="str">
            <v>B</v>
          </cell>
          <cell r="U927" t="str">
            <v>Изолация на външна стена , Изолация на под, Изолация на покрив, Мерки по осветление, Подмяна на дограма</v>
          </cell>
          <cell r="V927">
            <v>302322.34999999998</v>
          </cell>
          <cell r="W927">
            <v>68.459999999999994</v>
          </cell>
          <cell r="X927">
            <v>33652.58</v>
          </cell>
          <cell r="Y927">
            <v>268305.8</v>
          </cell>
          <cell r="Z927">
            <v>7.9728000000000003</v>
          </cell>
          <cell r="AA927" t="str">
            <v>„НП за ЕЕ на МЖС"</v>
          </cell>
          <cell r="AB927">
            <v>54.68</v>
          </cell>
        </row>
        <row r="928">
          <cell r="A928">
            <v>176832374</v>
          </cell>
          <cell r="B928" t="str">
            <v>СДРУЖЕНИЕ НА СОБСТВЕНИЦИТЕ "ЗЛАТИЦА, УЛ. СОФИЙСКО ШОСЕ"</v>
          </cell>
          <cell r="C928" t="str">
            <v>МЖС-ЗЛАТИЦА, БЛ. 33</v>
          </cell>
          <cell r="D928" t="str">
            <v>обл.СОФИЯ-ОБЛАСТ</v>
          </cell>
          <cell r="E928" t="str">
            <v>общ.ЗЛАТИЦА</v>
          </cell>
          <cell r="F928" t="str">
            <v>гр.ЗЛАТИЦА</v>
          </cell>
          <cell r="G928" t="str">
            <v>"ДЖИ ЕР ЕН ПАУЪР БЪЛГАРИЯ" ЕООД</v>
          </cell>
          <cell r="H928" t="str">
            <v>309ДРН044</v>
          </cell>
          <cell r="I928">
            <v>42265</v>
          </cell>
          <cell r="J928" t="str">
            <v>1986</v>
          </cell>
          <cell r="K928">
            <v>3627.46</v>
          </cell>
          <cell r="L928">
            <v>3581.05</v>
          </cell>
          <cell r="M928">
            <v>166.2</v>
          </cell>
          <cell r="N928">
            <v>72.5</v>
          </cell>
          <cell r="O928">
            <v>591042</v>
          </cell>
          <cell r="P928">
            <v>595111</v>
          </cell>
          <cell r="Q928">
            <v>259542</v>
          </cell>
          <cell r="R928">
            <v>0</v>
          </cell>
          <cell r="S928" t="str">
            <v>D</v>
          </cell>
          <cell r="T928" t="str">
            <v>B</v>
          </cell>
          <cell r="U928" t="str">
            <v>Изолация на външна стена , Изолация на под, Изолация на покрив, Мерки по осветление, Подмяна на дограма</v>
          </cell>
          <cell r="V928">
            <v>335569</v>
          </cell>
          <cell r="W928">
            <v>74.91</v>
          </cell>
          <cell r="X928">
            <v>37128.68</v>
          </cell>
          <cell r="Y928">
            <v>262108</v>
          </cell>
          <cell r="Z928">
            <v>7.0594000000000001</v>
          </cell>
          <cell r="AA928" t="str">
            <v>„НП за ЕЕ на МЖС"</v>
          </cell>
          <cell r="AB928">
            <v>56.38</v>
          </cell>
        </row>
        <row r="929">
          <cell r="A929">
            <v>176870745</v>
          </cell>
          <cell r="B929" t="str">
            <v>Сдружение на собствениците "Перун 24, гр. Кресна, ул. Перун 24"</v>
          </cell>
          <cell r="C929" t="str">
            <v>МЖС-КРЕСНА, "ПЕРУН" 24</v>
          </cell>
          <cell r="D929" t="str">
            <v>обл.БЛАГОЕВГРАД</v>
          </cell>
          <cell r="E929" t="str">
            <v>общ.КРЕСНА</v>
          </cell>
          <cell r="F929" t="str">
            <v>гр.КРЕСНА</v>
          </cell>
          <cell r="G929" t="str">
            <v>"ДЖИ ЕР ЕН ПАУЪР БЪЛГАРИЯ" ЕООД</v>
          </cell>
          <cell r="H929" t="str">
            <v>309ДРН046</v>
          </cell>
          <cell r="I929">
            <v>42297</v>
          </cell>
          <cell r="J929" t="str">
            <v>1986</v>
          </cell>
          <cell r="K929">
            <v>2811.14</v>
          </cell>
          <cell r="L929">
            <v>2422.16</v>
          </cell>
          <cell r="M929">
            <v>125.3</v>
          </cell>
          <cell r="N929">
            <v>46.7</v>
          </cell>
          <cell r="O929">
            <v>162235</v>
          </cell>
          <cell r="P929">
            <v>303441</v>
          </cell>
          <cell r="Q929">
            <v>113215</v>
          </cell>
          <cell r="R929">
            <v>0</v>
          </cell>
          <cell r="S929" t="str">
            <v>D</v>
          </cell>
          <cell r="T929" t="str">
            <v>B</v>
          </cell>
          <cell r="U929" t="str">
            <v>Изолация на външна стена , Изолация на покрив, Мерки по осветление, Подмяна на дограма</v>
          </cell>
          <cell r="V929">
            <v>190227</v>
          </cell>
          <cell r="W929">
            <v>68.13</v>
          </cell>
          <cell r="X929">
            <v>26835.59</v>
          </cell>
          <cell r="Y929">
            <v>217174</v>
          </cell>
          <cell r="Z929">
            <v>8.0927000000000007</v>
          </cell>
          <cell r="AA929" t="str">
            <v>„НП за ЕЕ на МЖС"</v>
          </cell>
          <cell r="AB929">
            <v>62.68</v>
          </cell>
        </row>
        <row r="930">
          <cell r="A930">
            <v>176855540</v>
          </cell>
          <cell r="B930" t="str">
            <v>СДРУЖЕНИЕ НА СОБСТВЕНИЦИТЕ "ГР.ЗЛАТИЦА, УЛ.СОФИЙСКО ШОСЕ 6, БЛ.2, ВХ.А, ВХ.Б</v>
          </cell>
          <cell r="C930" t="str">
            <v>МЖС</v>
          </cell>
          <cell r="D930" t="str">
            <v>обл.СОФИЯ-ОБЛАСТ</v>
          </cell>
          <cell r="E930" t="str">
            <v>общ.ЗЛАТИЦА</v>
          </cell>
          <cell r="F930" t="str">
            <v>гр.ЗЛАТИЦА</v>
          </cell>
          <cell r="G930" t="str">
            <v>"ДЖИ ЕР ЕН ПАУЪР БЪЛГАРИЯ" ЕООД</v>
          </cell>
          <cell r="H930" t="str">
            <v>309ДРН047</v>
          </cell>
          <cell r="I930">
            <v>42343</v>
          </cell>
          <cell r="J930" t="str">
            <v>1974</v>
          </cell>
          <cell r="K930">
            <v>4474</v>
          </cell>
          <cell r="L930">
            <v>3043.4</v>
          </cell>
          <cell r="M930">
            <v>176</v>
          </cell>
          <cell r="N930">
            <v>62.3</v>
          </cell>
          <cell r="O930">
            <v>394787</v>
          </cell>
          <cell r="P930">
            <v>535410</v>
          </cell>
          <cell r="Q930">
            <v>189500</v>
          </cell>
          <cell r="R930">
            <v>0</v>
          </cell>
          <cell r="S930" t="str">
            <v>D</v>
          </cell>
          <cell r="T930" t="str">
            <v>B</v>
          </cell>
          <cell r="U930" t="str">
            <v>Изолация на външна стена , Изолация на под, Изолация на покрив, Мерки по осветление, Подмяна на дограма</v>
          </cell>
          <cell r="V930">
            <v>345965.89</v>
          </cell>
          <cell r="W930">
            <v>61.21</v>
          </cell>
          <cell r="X930">
            <v>34626.6</v>
          </cell>
          <cell r="Y930">
            <v>243597.68</v>
          </cell>
          <cell r="Z930">
            <v>7.0349000000000004</v>
          </cell>
          <cell r="AA930" t="str">
            <v>„НП за ЕЕ на МЖС"</v>
          </cell>
          <cell r="AB930">
            <v>64.61</v>
          </cell>
        </row>
        <row r="931">
          <cell r="A931">
            <v>176849605</v>
          </cell>
          <cell r="B931" t="str">
            <v>СДРУЖЕНИЕ НА СОБСТВЕНИЦИТЕ "ГР. ЗЛАТИЦА, УЛ. ХАДЖИ ДИМИТЪР 5 БЛ.13, ВХ.А,ВХ.Б,ВХ.В"</v>
          </cell>
          <cell r="C931" t="str">
            <v>МЖС-ЗЛАТИЦА, БЛ. 13</v>
          </cell>
          <cell r="D931" t="str">
            <v>обл.СОФИЯ-ОБЛАСТ</v>
          </cell>
          <cell r="E931" t="str">
            <v>общ.ЗЛАТИЦА</v>
          </cell>
          <cell r="F931" t="str">
            <v>гр.ЗЛАТИЦА</v>
          </cell>
          <cell r="G931" t="str">
            <v>"ДЖИ ЕР ЕН ПАУЪР БЪЛГАРИЯ" ЕООД</v>
          </cell>
          <cell r="H931" t="str">
            <v>309ДРН048</v>
          </cell>
          <cell r="I931">
            <v>42343</v>
          </cell>
          <cell r="J931" t="str">
            <v>1980</v>
          </cell>
          <cell r="K931">
            <v>5204</v>
          </cell>
          <cell r="L931">
            <v>3513.8</v>
          </cell>
          <cell r="M931">
            <v>171.7</v>
          </cell>
          <cell r="N931">
            <v>68.3</v>
          </cell>
          <cell r="O931">
            <v>518255</v>
          </cell>
          <cell r="P931">
            <v>603337</v>
          </cell>
          <cell r="Q931">
            <v>240043</v>
          </cell>
          <cell r="R931">
            <v>0</v>
          </cell>
          <cell r="S931" t="str">
            <v>E</v>
          </cell>
          <cell r="T931" t="str">
            <v>B</v>
          </cell>
          <cell r="U931" t="str">
            <v>Изолация на външна стена , Изолация на под, Изолация на покрив, Мерки по осветление, Подмяна на дограма</v>
          </cell>
          <cell r="V931">
            <v>363295</v>
          </cell>
          <cell r="W931">
            <v>98.25</v>
          </cell>
          <cell r="X931">
            <v>44067.18</v>
          </cell>
          <cell r="Y931">
            <v>280068</v>
          </cell>
          <cell r="Z931">
            <v>6.3554000000000004</v>
          </cell>
          <cell r="AA931" t="str">
            <v>„НП за ЕЕ на МЖС"</v>
          </cell>
          <cell r="AB931">
            <v>60.21</v>
          </cell>
        </row>
        <row r="932">
          <cell r="A932">
            <v>176827157</v>
          </cell>
          <cell r="B932" t="str">
            <v>СДРУЖЕНИЕ НА СОБСТВЕНИЦИТЕ "БЛОК СЛАТИНА - ГР.САМОКОВ"</v>
          </cell>
          <cell r="C932" t="str">
            <v>МЖС-САМОКОВ, БЛ. СЛАТИНА</v>
          </cell>
          <cell r="D932" t="str">
            <v>обл.СОФИЯ-ОБЛАСТ</v>
          </cell>
          <cell r="E932" t="str">
            <v>общ.САМОКОВ</v>
          </cell>
          <cell r="F932" t="str">
            <v>гр.САМОКОВ</v>
          </cell>
          <cell r="G932" t="str">
            <v>"ДЖИ ЕР ЕН ПАУЪР БЪЛГАРИЯ" ЕООД</v>
          </cell>
          <cell r="H932" t="str">
            <v>309ДРН051</v>
          </cell>
          <cell r="I932">
            <v>42419</v>
          </cell>
          <cell r="J932" t="str">
            <v>1991</v>
          </cell>
          <cell r="K932">
            <v>3974</v>
          </cell>
          <cell r="L932">
            <v>2520</v>
          </cell>
          <cell r="M932">
            <v>183.1</v>
          </cell>
          <cell r="N932">
            <v>63</v>
          </cell>
          <cell r="O932">
            <v>391437</v>
          </cell>
          <cell r="P932">
            <v>461413</v>
          </cell>
          <cell r="Q932">
            <v>158885</v>
          </cell>
          <cell r="R932">
            <v>0</v>
          </cell>
          <cell r="S932" t="str">
            <v>E</v>
          </cell>
          <cell r="T932" t="str">
            <v>B</v>
          </cell>
          <cell r="U932" t="str">
            <v>Изолация на външна стена , Изолация на покрив, Мерки по осветление, Подмяна на дограма</v>
          </cell>
          <cell r="V932">
            <v>302528</v>
          </cell>
          <cell r="W932">
            <v>100.18</v>
          </cell>
          <cell r="X932">
            <v>40837.71</v>
          </cell>
          <cell r="Y932">
            <v>208535</v>
          </cell>
          <cell r="Z932">
            <v>5.1063999999999998</v>
          </cell>
          <cell r="AA932" t="str">
            <v>„НП за ЕЕ на МЖС"</v>
          </cell>
          <cell r="AB932">
            <v>65.56</v>
          </cell>
        </row>
        <row r="933">
          <cell r="A933">
            <v>176843844</v>
          </cell>
          <cell r="B933" t="str">
            <v>СДРУЖЕНИЕ НА СОБСТВЕНИЦИТЕ "БЛОК #3, КВ.САМОКОВО - ГР.САМОКОВ</v>
          </cell>
          <cell r="C933" t="str">
            <v>МЖС</v>
          </cell>
          <cell r="D933" t="str">
            <v>обл.СОФИЯ-ОБЛАСТ</v>
          </cell>
          <cell r="E933" t="str">
            <v>общ.САМОКОВ</v>
          </cell>
          <cell r="F933" t="str">
            <v>гр.САМОКОВ</v>
          </cell>
          <cell r="G933" t="str">
            <v>"ДЖИ ЕР ЕН ПАУЪР БЪЛГАРИЯ" ЕООД</v>
          </cell>
          <cell r="H933" t="str">
            <v>309ДРН052</v>
          </cell>
          <cell r="I933">
            <v>42419</v>
          </cell>
          <cell r="J933" t="str">
            <v>1969</v>
          </cell>
          <cell r="K933">
            <v>5489</v>
          </cell>
          <cell r="L933">
            <v>4552</v>
          </cell>
          <cell r="M933">
            <v>180.8</v>
          </cell>
          <cell r="N933">
            <v>71.400000000000006</v>
          </cell>
          <cell r="O933">
            <v>697191</v>
          </cell>
          <cell r="P933">
            <v>822967</v>
          </cell>
          <cell r="Q933">
            <v>325060</v>
          </cell>
          <cell r="R933">
            <v>0</v>
          </cell>
          <cell r="S933" t="str">
            <v>E</v>
          </cell>
          <cell r="T933" t="str">
            <v>B</v>
          </cell>
          <cell r="U933" t="str">
            <v>Изолация на външна стена , Изолация на покрив, Мерки по осветление, Подмяна на дограма</v>
          </cell>
          <cell r="V933">
            <v>497899.6</v>
          </cell>
          <cell r="W933">
            <v>119.59</v>
          </cell>
          <cell r="X933">
            <v>58941.1</v>
          </cell>
          <cell r="Y933">
            <v>322045.5</v>
          </cell>
          <cell r="Z933">
            <v>5.4638</v>
          </cell>
          <cell r="AA933" t="str">
            <v>„НП за ЕЕ на МЖС"</v>
          </cell>
          <cell r="AB933">
            <v>60.5</v>
          </cell>
        </row>
        <row r="934">
          <cell r="A934">
            <v>176826713</v>
          </cell>
          <cell r="B934" t="str">
            <v>СДРУЖЕНИЕ НА СОБСТВЕНИЦИТЕ "МОНТАНА ПЛИСКА 8",гр.МОНТАНА,ж.к.ПЛИСКА,бл.8,вх.А,вх.Б,вх.В,ул.КЛИМЕНТ О</v>
          </cell>
          <cell r="C934" t="str">
            <v>МЖС-МОНТАНА, "ПЛИСКА" БЛ. 8</v>
          </cell>
          <cell r="D934" t="str">
            <v>обл.МОНТАНА</v>
          </cell>
          <cell r="E934" t="str">
            <v>общ.МОНТАНА</v>
          </cell>
          <cell r="F934" t="str">
            <v>гр.МОНТАНА</v>
          </cell>
          <cell r="G934" t="str">
            <v>"ДЖИ ЕР ЕН ПАУЪР БЪЛГАРИЯ" ЕООД</v>
          </cell>
          <cell r="H934" t="str">
            <v>309ДРН060</v>
          </cell>
          <cell r="I934">
            <v>42461</v>
          </cell>
          <cell r="J934" t="str">
            <v>1978</v>
          </cell>
          <cell r="K934">
            <v>7308.2</v>
          </cell>
          <cell r="L934">
            <v>6403.44</v>
          </cell>
          <cell r="M934">
            <v>213</v>
          </cell>
          <cell r="N934">
            <v>75.400000000000006</v>
          </cell>
          <cell r="O934">
            <v>1068043</v>
          </cell>
          <cell r="P934">
            <v>1363948</v>
          </cell>
          <cell r="Q934">
            <v>482659</v>
          </cell>
          <cell r="R934">
            <v>0</v>
          </cell>
          <cell r="S934" t="str">
            <v>E</v>
          </cell>
          <cell r="T934" t="str">
            <v>B</v>
          </cell>
          <cell r="U934" t="str">
            <v>Изолация на външна стена , Изолация на под, Изолация на покрив, Подмяна на дограма</v>
          </cell>
          <cell r="V934">
            <v>881290.02</v>
          </cell>
          <cell r="W934">
            <v>215.57</v>
          </cell>
          <cell r="X934">
            <v>105123.08</v>
          </cell>
          <cell r="Y934">
            <v>387364.01</v>
          </cell>
          <cell r="Z934">
            <v>3.6848000000000001</v>
          </cell>
          <cell r="AA934" t="str">
            <v>„НП за ЕЕ на МЖС"</v>
          </cell>
          <cell r="AB934">
            <v>64.61</v>
          </cell>
        </row>
        <row r="935">
          <cell r="A935">
            <v>176840887</v>
          </cell>
          <cell r="B935" t="str">
            <v>СДРУЖЕНИЕ НА СОБСТВЕНИЦИТЕ "ПЛИСКА - 12",гр.МОНТАНА,общ.МОНТАНА,ж.к.ПЛИСКА,бл.12</v>
          </cell>
          <cell r="C935" t="str">
            <v>МЖС-МОНТАНА, "ПЛИСКА", БЛ. 12</v>
          </cell>
          <cell r="D935" t="str">
            <v>обл.МОНТАНА</v>
          </cell>
          <cell r="E935" t="str">
            <v>общ.МОНТАНА</v>
          </cell>
          <cell r="F935" t="str">
            <v>гр.МОНТАНА</v>
          </cell>
          <cell r="G935" t="str">
            <v>"ДЖИ ЕР ЕН ПАУЪР БЪЛГАРИЯ" ЕООД</v>
          </cell>
          <cell r="H935" t="str">
            <v>309ДРН061</v>
          </cell>
          <cell r="I935">
            <v>42461</v>
          </cell>
          <cell r="J935" t="str">
            <v>1982</v>
          </cell>
          <cell r="K935">
            <v>3770.68</v>
          </cell>
          <cell r="L935">
            <v>3428.09</v>
          </cell>
          <cell r="M935">
            <v>183.8</v>
          </cell>
          <cell r="N935">
            <v>68.3</v>
          </cell>
          <cell r="O935">
            <v>491341</v>
          </cell>
          <cell r="P935">
            <v>630057</v>
          </cell>
          <cell r="Q935">
            <v>234508</v>
          </cell>
          <cell r="R935">
            <v>0</v>
          </cell>
          <cell r="S935" t="str">
            <v>E</v>
          </cell>
          <cell r="T935" t="str">
            <v>B</v>
          </cell>
          <cell r="U935" t="str">
            <v>Изолация на външна стена , Изолация на под, Изолация на покрив, Мерки по осветление, Подмяна на дограма</v>
          </cell>
          <cell r="V935">
            <v>395550.01</v>
          </cell>
          <cell r="W935">
            <v>119.55</v>
          </cell>
          <cell r="X935">
            <v>52875.73</v>
          </cell>
          <cell r="Y935">
            <v>226757.99</v>
          </cell>
          <cell r="Z935">
            <v>4.2885</v>
          </cell>
          <cell r="AA935" t="str">
            <v>„НП за ЕЕ на МЖС"</v>
          </cell>
          <cell r="AB935">
            <v>62.78</v>
          </cell>
        </row>
        <row r="936">
          <cell r="A936">
            <v>176927833</v>
          </cell>
          <cell r="B936" t="str">
            <v>СДРУЖЕНИЕ НА СОБСТВЕНИЦИТЕ "гр.ВРАЦА, ул.ВАСИЛ КЪНЧОВ #2А"</v>
          </cell>
          <cell r="C936" t="str">
            <v>МЖС-ВРАЦА, "В. КЪНЧОВ" 2А</v>
          </cell>
          <cell r="D936" t="str">
            <v>обл.ВРАЦА</v>
          </cell>
          <cell r="E936" t="str">
            <v>общ.ВРАЦА</v>
          </cell>
          <cell r="F936" t="str">
            <v>гр.ВРАЦА</v>
          </cell>
          <cell r="G936" t="str">
            <v>"ДЖИ ЕР ЕН ПАУЪР БЪЛГАРИЯ" ЕООД</v>
          </cell>
          <cell r="H936" t="str">
            <v>309ДРН062</v>
          </cell>
          <cell r="I936">
            <v>42478</v>
          </cell>
          <cell r="J936" t="str">
            <v>1980</v>
          </cell>
          <cell r="K936">
            <v>2731.8</v>
          </cell>
          <cell r="L936">
            <v>2718.26</v>
          </cell>
          <cell r="M936">
            <v>177.4</v>
          </cell>
          <cell r="N936">
            <v>93.6</v>
          </cell>
          <cell r="O936">
            <v>491341</v>
          </cell>
          <cell r="P936">
            <v>482063</v>
          </cell>
          <cell r="Q936">
            <v>254382</v>
          </cell>
          <cell r="R936">
            <v>0</v>
          </cell>
          <cell r="S936" t="str">
            <v>E</v>
          </cell>
          <cell r="T936" t="str">
            <v>B</v>
          </cell>
          <cell r="U936" t="str">
            <v>Изолация на външна стена , Изолация на покрив, Мерки по осветление, Подмяна на дограма</v>
          </cell>
          <cell r="V936">
            <v>227680</v>
          </cell>
          <cell r="W936">
            <v>58.51</v>
          </cell>
          <cell r="X936">
            <v>26925.31</v>
          </cell>
          <cell r="Y936">
            <v>202673</v>
          </cell>
          <cell r="Z936">
            <v>7.5271999999999997</v>
          </cell>
          <cell r="AA936" t="str">
            <v>„НП за ЕЕ на МЖС"</v>
          </cell>
          <cell r="AB936">
            <v>47.23</v>
          </cell>
        </row>
        <row r="937">
          <cell r="A937">
            <v>176833070</v>
          </cell>
          <cell r="B937" t="str">
            <v>СДРУЖЕНИЕ НА СОБСТВЕНИЦИТЕ "СЛАВЯНИ", ГР. ГОРНА ОРЯХОВИЦА</v>
          </cell>
          <cell r="C937" t="str">
            <v>МЖС-ГОРНА ОРЯХОВИЦА, "СЛАВЯНСКА" 18, 20</v>
          </cell>
          <cell r="D937" t="str">
            <v>обл.ВЕЛИКО ТЪРНОВО</v>
          </cell>
          <cell r="E937" t="str">
            <v>общ.ГОРНА ОРЯХОВИЦА</v>
          </cell>
          <cell r="F937" t="str">
            <v>гр.ГОРНА ОРЯХОВИЦА</v>
          </cell>
          <cell r="G937" t="str">
            <v>"ДЖИ ЕР ЕН ПАУЪР БЪЛГАРИЯ" ЕООД</v>
          </cell>
          <cell r="H937" t="str">
            <v>309ДРН065</v>
          </cell>
          <cell r="I937">
            <v>42576</v>
          </cell>
          <cell r="J937" t="str">
            <v>1977</v>
          </cell>
          <cell r="K937">
            <v>5144.59</v>
          </cell>
          <cell r="L937">
            <v>5144.59</v>
          </cell>
          <cell r="M937">
            <v>195.9</v>
          </cell>
          <cell r="N937">
            <v>82.5</v>
          </cell>
          <cell r="O937">
            <v>631520</v>
          </cell>
          <cell r="P937">
            <v>1007838</v>
          </cell>
          <cell r="Q937">
            <v>424500</v>
          </cell>
          <cell r="R937">
            <v>0</v>
          </cell>
          <cell r="S937" t="str">
            <v>E</v>
          </cell>
          <cell r="T937" t="str">
            <v>B</v>
          </cell>
          <cell r="U937" t="str">
            <v>Изолация на външна стена , Изолация на под, Изолация на покрив, Мерки по осветление, Подмяна на дограма</v>
          </cell>
          <cell r="V937">
            <v>583325</v>
          </cell>
          <cell r="W937">
            <v>157.91999999999999</v>
          </cell>
          <cell r="X937">
            <v>63691.54</v>
          </cell>
          <cell r="Y937">
            <v>333277</v>
          </cell>
          <cell r="Z937">
            <v>5.2325999999999997</v>
          </cell>
          <cell r="AA937" t="str">
            <v>„НП за ЕЕ на МЖС"</v>
          </cell>
          <cell r="AB937">
            <v>57.87</v>
          </cell>
        </row>
        <row r="938">
          <cell r="A938">
            <v>176823012</v>
          </cell>
          <cell r="B938" t="str">
            <v>СДРУЖЕНИЕ НА СОБСТВЕНИЦИТЕ "ЮРИЙ ГАГАРИН 45-47", ГР. ГОРНА ОРЯХОВИЦА</v>
          </cell>
          <cell r="C938" t="str">
            <v>МЖС-ГОРНА ОРЯХОВИЦА, "Ю. ГАГАРИН" 45-47</v>
          </cell>
          <cell r="D938" t="str">
            <v>обл.ВЕЛИКО ТЪРНОВО</v>
          </cell>
          <cell r="E938" t="str">
            <v>общ.ГОРНА ОРЯХОВИЦА</v>
          </cell>
          <cell r="F938" t="str">
            <v>гр.ГОРНА ОРЯХОВИЦА</v>
          </cell>
          <cell r="G938" t="str">
            <v>"ДЖИ ЕР ЕН ПАУЪР БЪЛГАРИЯ" ЕООД</v>
          </cell>
          <cell r="H938" t="str">
            <v>309ДРН066</v>
          </cell>
          <cell r="I938">
            <v>42576</v>
          </cell>
          <cell r="J938" t="str">
            <v>1985</v>
          </cell>
          <cell r="K938">
            <v>13577.46</v>
          </cell>
          <cell r="L938">
            <v>13577.46</v>
          </cell>
          <cell r="M938">
            <v>191.6</v>
          </cell>
          <cell r="N938">
            <v>70.2</v>
          </cell>
          <cell r="O938">
            <v>1068043</v>
          </cell>
          <cell r="P938">
            <v>2601400</v>
          </cell>
          <cell r="Q938">
            <v>951900</v>
          </cell>
          <cell r="R938">
            <v>0</v>
          </cell>
          <cell r="S938" t="str">
            <v>E</v>
          </cell>
          <cell r="T938" t="str">
            <v>B</v>
          </cell>
          <cell r="U938" t="str">
            <v>Изолация на външна стена , Изолация на под, Изолация на покрив, Мерки по осветление, Подмяна на дограма</v>
          </cell>
          <cell r="V938">
            <v>1649469.99</v>
          </cell>
          <cell r="W938">
            <v>313.76</v>
          </cell>
          <cell r="X938">
            <v>164868.6</v>
          </cell>
          <cell r="Y938">
            <v>837720.98</v>
          </cell>
          <cell r="Z938">
            <v>5.0811000000000002</v>
          </cell>
          <cell r="AA938" t="str">
            <v>„НП за ЕЕ на МЖС"</v>
          </cell>
          <cell r="AB938">
            <v>63.4</v>
          </cell>
        </row>
        <row r="939">
          <cell r="A939">
            <v>176860861</v>
          </cell>
          <cell r="B939" t="str">
            <v>СДРУЖЕНИЕ НА СОБСТВЕНИЦИТЕ "СЛАВЯНИ-26", ГР. ГОРНА ОРЯХОВИЦА</v>
          </cell>
          <cell r="C939" t="str">
            <v>МЖС-ГОРНА ОРЯХОВИЦА, "СЛАВЯНСКА" 26</v>
          </cell>
          <cell r="D939" t="str">
            <v>обл.ВЕЛИКО ТЪРНОВО</v>
          </cell>
          <cell r="E939" t="str">
            <v>общ.ГОРНА ОРЯХОВИЦА</v>
          </cell>
          <cell r="F939" t="str">
            <v>гр.ГОРНА ОРЯХОВИЦА</v>
          </cell>
          <cell r="G939" t="str">
            <v>"ДЖИ ЕР ЕН ПАУЪР БЪЛГАРИЯ" ЕООД</v>
          </cell>
          <cell r="H939" t="str">
            <v>309ДРН068</v>
          </cell>
          <cell r="I939">
            <v>42581</v>
          </cell>
          <cell r="J939" t="str">
            <v>1985</v>
          </cell>
          <cell r="K939">
            <v>3495.01</v>
          </cell>
          <cell r="L939">
            <v>3495.01</v>
          </cell>
          <cell r="M939">
            <v>230.7</v>
          </cell>
          <cell r="N939">
            <v>74.8</v>
          </cell>
          <cell r="O939">
            <v>635833</v>
          </cell>
          <cell r="P939">
            <v>806155</v>
          </cell>
          <cell r="Q939">
            <v>261400</v>
          </cell>
          <cell r="R939">
            <v>0</v>
          </cell>
          <cell r="S939" t="str">
            <v>E</v>
          </cell>
          <cell r="T939" t="str">
            <v>B</v>
          </cell>
          <cell r="U939" t="str">
            <v>Изолация на външна стена , Изолация на под, Изолация на покрив, Мерки по осветление, Подмяна на дограма</v>
          </cell>
          <cell r="V939">
            <v>544751.01</v>
          </cell>
          <cell r="W939">
            <v>123.09</v>
          </cell>
          <cell r="X939">
            <v>72635.17</v>
          </cell>
          <cell r="Y939">
            <v>256589</v>
          </cell>
          <cell r="Z939">
            <v>3.5325000000000002</v>
          </cell>
          <cell r="AA939" t="str">
            <v>„НП за ЕЕ на МЖС"</v>
          </cell>
          <cell r="AB939">
            <v>67.569999999999993</v>
          </cell>
        </row>
        <row r="940">
          <cell r="A940">
            <v>176853272</v>
          </cell>
          <cell r="B940" t="str">
            <v>СДРУЖЕНИЕ НА СОБСТВЕНИЦИТЕ БЛОК 31,КВ. САМОКОВО</v>
          </cell>
          <cell r="C940" t="str">
            <v>МЖС БЛ 31 КВ САМОКОВО</v>
          </cell>
          <cell r="D940" t="str">
            <v>обл.СОФИЯ-ОБЛАСТ</v>
          </cell>
          <cell r="E940" t="str">
            <v>общ.САМОКОВ</v>
          </cell>
          <cell r="F940" t="str">
            <v>гр.САМОКОВ</v>
          </cell>
          <cell r="G940" t="str">
            <v>"ДЖИ ЕР ЕН ПАУЪР БЪЛГАРИЯ" ЕООД</v>
          </cell>
          <cell r="H940" t="str">
            <v>309ДРН071</v>
          </cell>
          <cell r="I940">
            <v>42615</v>
          </cell>
          <cell r="J940" t="str">
            <v>1986</v>
          </cell>
          <cell r="K940">
            <v>4920</v>
          </cell>
          <cell r="L940">
            <v>3688</v>
          </cell>
          <cell r="M940">
            <v>196.3</v>
          </cell>
          <cell r="N940">
            <v>82.8</v>
          </cell>
          <cell r="O940">
            <v>635833</v>
          </cell>
          <cell r="P940">
            <v>723834</v>
          </cell>
          <cell r="Q940">
            <v>305243</v>
          </cell>
          <cell r="R940">
            <v>0</v>
          </cell>
          <cell r="S940" t="str">
            <v>E</v>
          </cell>
          <cell r="T940" t="str">
            <v>B</v>
          </cell>
          <cell r="U940" t="str">
            <v>Изолация на външна стена , Изолация на под, Изолация на покрив, Мерки по осветление, Подмяна на дограма</v>
          </cell>
          <cell r="V940">
            <v>418591</v>
          </cell>
          <cell r="W940">
            <v>66.83</v>
          </cell>
          <cell r="X940">
            <v>38743.74</v>
          </cell>
          <cell r="Y940">
            <v>240752</v>
          </cell>
          <cell r="Z940">
            <v>6.2138999999999998</v>
          </cell>
          <cell r="AA940" t="str">
            <v>„НП за ЕЕ на МЖС"</v>
          </cell>
          <cell r="AB940">
            <v>57.82</v>
          </cell>
        </row>
        <row r="941">
          <cell r="A941">
            <v>176893676</v>
          </cell>
          <cell r="B941" t="str">
            <v>СДРУЖЕНИЕ НА СОБСТВЕНИЦИТЕ БЛОК 1, КВ.ВЪЗРАЖДАНЕ</v>
          </cell>
          <cell r="C941" t="str">
            <v>МЖС БЛ 1 КВ ВЪЗРАЖДАНЕ</v>
          </cell>
          <cell r="D941" t="str">
            <v>обл.СОФИЯ-ОБЛАСТ</v>
          </cell>
          <cell r="E941" t="str">
            <v>общ.САМОКОВ</v>
          </cell>
          <cell r="F941" t="str">
            <v>гр.САМОКОВ</v>
          </cell>
          <cell r="G941" t="str">
            <v>"ДЖИ ЕР ЕН ПАУЪР БЪЛГАРИЯ" ЕООД</v>
          </cell>
          <cell r="H941" t="str">
            <v>309ДРН072</v>
          </cell>
          <cell r="I941">
            <v>42615</v>
          </cell>
          <cell r="J941" t="str">
            <v>1978</v>
          </cell>
          <cell r="K941">
            <v>4937</v>
          </cell>
          <cell r="L941">
            <v>4937</v>
          </cell>
          <cell r="M941">
            <v>196.1</v>
          </cell>
          <cell r="N941">
            <v>86.8</v>
          </cell>
          <cell r="O941">
            <v>1068043</v>
          </cell>
          <cell r="P941">
            <v>968060</v>
          </cell>
          <cell r="Q941">
            <v>428300</v>
          </cell>
          <cell r="R941">
            <v>0</v>
          </cell>
          <cell r="S941" t="str">
            <v>E</v>
          </cell>
          <cell r="T941" t="str">
            <v>B</v>
          </cell>
          <cell r="U941" t="str">
            <v>Изолация на външна стена , Изолация на под, Изолация на покрив, Мерки по осветление, Подмяна на дограма</v>
          </cell>
          <cell r="V941">
            <v>539762</v>
          </cell>
          <cell r="W941">
            <v>95.48</v>
          </cell>
          <cell r="X941">
            <v>49887.78</v>
          </cell>
          <cell r="Y941">
            <v>315090</v>
          </cell>
          <cell r="Z941">
            <v>6.3159000000000001</v>
          </cell>
          <cell r="AA941" t="str">
            <v>„НП за ЕЕ на МЖС"</v>
          </cell>
          <cell r="AB941">
            <v>55.75</v>
          </cell>
        </row>
        <row r="942">
          <cell r="A942">
            <v>176828066</v>
          </cell>
          <cell r="B942" t="str">
            <v>СДРУЖЕНИЕ НА СОБСТВЕНИЦИТЕ-ГР.ПАНАГЮРИЩЕ Ж.К."ОПТИЕЛЕКТРОН-1"БЛ. # 6</v>
          </cell>
          <cell r="C942" t="str">
            <v>МЖС</v>
          </cell>
          <cell r="D942" t="str">
            <v>обл.ПАЗАРДЖИК</v>
          </cell>
          <cell r="E942" t="str">
            <v>общ.ПАНАГЮРИЩЕ</v>
          </cell>
          <cell r="F942" t="str">
            <v>гр.ПАНАГЮРИЩЕ</v>
          </cell>
          <cell r="G942" t="str">
            <v>"КОНТРОЛ 21" ООД</v>
          </cell>
          <cell r="H942" t="str">
            <v>310КТН012</v>
          </cell>
          <cell r="I942">
            <v>42654</v>
          </cell>
          <cell r="J942" t="str">
            <v>1981</v>
          </cell>
          <cell r="K942">
            <v>4327</v>
          </cell>
          <cell r="L942">
            <v>3882</v>
          </cell>
          <cell r="M942">
            <v>232.7</v>
          </cell>
          <cell r="N942">
            <v>85.6</v>
          </cell>
          <cell r="O942">
            <v>543003</v>
          </cell>
          <cell r="P942">
            <v>902780</v>
          </cell>
          <cell r="Q942">
            <v>332300</v>
          </cell>
          <cell r="R942">
            <v>0</v>
          </cell>
          <cell r="S942" t="str">
            <v>G</v>
          </cell>
          <cell r="T942" t="str">
            <v>С</v>
          </cell>
          <cell r="U942" t="str">
            <v>Изолация на външна стена , Изолация на под, Изолация на покрив, Мерки по осветление, Подмяна на дограма</v>
          </cell>
          <cell r="V942">
            <v>570461</v>
          </cell>
          <cell r="W942">
            <v>160.24</v>
          </cell>
          <cell r="X942">
            <v>67660</v>
          </cell>
          <cell r="Y942">
            <v>447696</v>
          </cell>
          <cell r="Z942">
            <v>6.6167999999999996</v>
          </cell>
          <cell r="AA942" t="str">
            <v>„НП за ЕЕ на МЖС"</v>
          </cell>
          <cell r="AB942">
            <v>63.18</v>
          </cell>
        </row>
        <row r="943">
          <cell r="A943">
            <v>176852786</v>
          </cell>
          <cell r="B943" t="str">
            <v>СДРУЖЕНИЕ НА САБСТВЕНИЦИТЕ , гр. Панагюрище, Вяра ЖК ОПТИЕЛЕКТРОН I бл. 5</v>
          </cell>
          <cell r="C943" t="str">
            <v>МЖС</v>
          </cell>
          <cell r="D943" t="str">
            <v>обл.ПАЗАРДЖИК</v>
          </cell>
          <cell r="E943" t="str">
            <v>общ.ПАНАГЮРИЩЕ</v>
          </cell>
          <cell r="F943" t="str">
            <v>гр.ПАНАГЮРИЩЕ</v>
          </cell>
          <cell r="G943" t="str">
            <v>"КОНТРОЛ 21" ООД</v>
          </cell>
          <cell r="H943" t="str">
            <v>310КТН013</v>
          </cell>
          <cell r="I943">
            <v>42654</v>
          </cell>
          <cell r="J943" t="str">
            <v>1978</v>
          </cell>
          <cell r="K943">
            <v>4793</v>
          </cell>
          <cell r="L943">
            <v>3968</v>
          </cell>
          <cell r="M943">
            <v>206.4</v>
          </cell>
          <cell r="N943">
            <v>86.9</v>
          </cell>
          <cell r="O943">
            <v>484402</v>
          </cell>
          <cell r="P943">
            <v>818745</v>
          </cell>
          <cell r="Q943">
            <v>344600</v>
          </cell>
          <cell r="R943">
            <v>0</v>
          </cell>
          <cell r="S943" t="str">
            <v>F</v>
          </cell>
          <cell r="T943" t="str">
            <v>С</v>
          </cell>
          <cell r="U943" t="str">
            <v>Изолация на външна стена , Изолация на под, Изолация на покрив, Мерки по осветление, Подмяна на дограма</v>
          </cell>
          <cell r="V943">
            <v>474143</v>
          </cell>
          <cell r="W943">
            <v>127.3</v>
          </cell>
          <cell r="X943">
            <v>54918</v>
          </cell>
          <cell r="Y943">
            <v>547494</v>
          </cell>
          <cell r="Z943">
            <v>9.9692000000000007</v>
          </cell>
          <cell r="AA943" t="str">
            <v>„НП за ЕЕ на МЖС"</v>
          </cell>
          <cell r="AB943">
            <v>57.91</v>
          </cell>
        </row>
        <row r="944">
          <cell r="A944">
            <v>176828212</v>
          </cell>
          <cell r="B944" t="str">
            <v>СДРУЖЕНИЕ НА СОБСТВЕНИЦИТЕ "СС НА МНОГОФАМИЛНА ЖИЛИЩНА СГРАДА,ВКЛ.БС #10,12,13</v>
          </cell>
          <cell r="C944" t="str">
            <v>МЖС</v>
          </cell>
          <cell r="D944" t="str">
            <v>обл.МОНТАНА</v>
          </cell>
          <cell r="E944" t="str">
            <v>общ.БЕРКОВИЦА</v>
          </cell>
          <cell r="F944" t="str">
            <v>гр.БЕРКОВИЦА</v>
          </cell>
          <cell r="G944" t="str">
            <v>"САНКОНСУЛТИНГ" ЕООД</v>
          </cell>
          <cell r="H944" t="str">
            <v>311ВВП002</v>
          </cell>
          <cell r="I944">
            <v>42227</v>
          </cell>
          <cell r="J944" t="str">
            <v>1986</v>
          </cell>
          <cell r="K944">
            <v>4963</v>
          </cell>
          <cell r="L944">
            <v>3991</v>
          </cell>
          <cell r="M944">
            <v>262</v>
          </cell>
          <cell r="N944">
            <v>102.4</v>
          </cell>
          <cell r="O944">
            <v>1084631</v>
          </cell>
          <cell r="P944">
            <v>1045797</v>
          </cell>
          <cell r="Q944">
            <v>408500</v>
          </cell>
          <cell r="R944">
            <v>0</v>
          </cell>
          <cell r="S944" t="str">
            <v>F</v>
          </cell>
          <cell r="T944" t="str">
            <v>С</v>
          </cell>
          <cell r="U944" t="str">
            <v>Изолация на външна стена , Изолация на под, Изолация на покрив, Мерки по осветление, Подмяна на дограма</v>
          </cell>
          <cell r="V944">
            <v>637240.80000000005</v>
          </cell>
          <cell r="W944">
            <v>47.71</v>
          </cell>
          <cell r="X944">
            <v>35530</v>
          </cell>
          <cell r="Y944">
            <v>322357</v>
          </cell>
          <cell r="Z944">
            <v>9.0728000000000009</v>
          </cell>
          <cell r="AA944" t="str">
            <v>„НП за ЕЕ на МЖС"</v>
          </cell>
          <cell r="AB944">
            <v>60.93</v>
          </cell>
        </row>
        <row r="945">
          <cell r="A945">
            <v>176828721</v>
          </cell>
          <cell r="B945" t="str">
            <v>СДРУЖЕНИЕ НА СОБСТВЕНИЦИТЕ ,  БЕРКОВИЦА,ж.к.ЗАРЯНИЦА, бл.18, 19 и 20</v>
          </cell>
          <cell r="C945" t="str">
            <v>МЖС</v>
          </cell>
          <cell r="D945" t="str">
            <v>обл.МОНТАНА</v>
          </cell>
          <cell r="E945" t="str">
            <v>общ.БЕРКОВИЦА</v>
          </cell>
          <cell r="F945" t="str">
            <v>гр.БЕРКОВИЦА</v>
          </cell>
          <cell r="G945" t="str">
            <v>"САНКОНСУЛТИНГ" ЕООД</v>
          </cell>
          <cell r="H945" t="str">
            <v>311ВВП003</v>
          </cell>
          <cell r="I945">
            <v>42227</v>
          </cell>
          <cell r="J945" t="str">
            <v>1986</v>
          </cell>
          <cell r="K945">
            <v>4108</v>
          </cell>
          <cell r="L945">
            <v>3211</v>
          </cell>
          <cell r="M945">
            <v>270.60000000000002</v>
          </cell>
          <cell r="N945">
            <v>109.5</v>
          </cell>
          <cell r="O945">
            <v>880365</v>
          </cell>
          <cell r="P945">
            <v>869093</v>
          </cell>
          <cell r="Q945">
            <v>351800</v>
          </cell>
          <cell r="R945">
            <v>0</v>
          </cell>
          <cell r="S945" t="str">
            <v>F</v>
          </cell>
          <cell r="T945" t="str">
            <v>С</v>
          </cell>
          <cell r="U945" t="str">
            <v>Изолация на външна стена , Изолация на под, Изолация на покрив, Мерки по осветление, Подмяна на дограма</v>
          </cell>
          <cell r="V945">
            <v>517265</v>
          </cell>
          <cell r="W945">
            <v>41.1</v>
          </cell>
          <cell r="X945">
            <v>29277.5</v>
          </cell>
          <cell r="Y945">
            <v>276515</v>
          </cell>
          <cell r="Z945">
            <v>9.4445999999999994</v>
          </cell>
          <cell r="AA945" t="str">
            <v>„НП за ЕЕ на МЖС"</v>
          </cell>
          <cell r="AB945">
            <v>59.51</v>
          </cell>
        </row>
        <row r="946">
          <cell r="A946">
            <v>176832328</v>
          </cell>
          <cell r="B946" t="str">
            <v>СДРУЖЕНИЕ НА СОБСТВЕНИЦИТЕ "ДЪБЕНСКО ШОСЕ #41, гр. КАРЛОВО</v>
          </cell>
          <cell r="C946" t="str">
            <v>МЖС КАРЛОВО</v>
          </cell>
          <cell r="D946" t="str">
            <v>обл.ПЛОВДИВ</v>
          </cell>
          <cell r="E946" t="str">
            <v>общ.КАРЛОВО</v>
          </cell>
          <cell r="F946" t="str">
            <v>гр.КАРЛОВО</v>
          </cell>
          <cell r="G946" t="str">
            <v>"СТЕП" ЕООД</v>
          </cell>
          <cell r="H946" t="str">
            <v>320СТП072</v>
          </cell>
          <cell r="I946">
            <v>42223</v>
          </cell>
          <cell r="J946" t="str">
            <v>1981</v>
          </cell>
          <cell r="K946">
            <v>3248</v>
          </cell>
          <cell r="L946">
            <v>2608.6999999999998</v>
          </cell>
          <cell r="M946">
            <v>202</v>
          </cell>
          <cell r="N946">
            <v>83.8</v>
          </cell>
          <cell r="O946">
            <v>305011</v>
          </cell>
          <cell r="P946">
            <v>526953</v>
          </cell>
          <cell r="Q946">
            <v>218550</v>
          </cell>
          <cell r="R946">
            <v>0</v>
          </cell>
          <cell r="S946" t="str">
            <v>F</v>
          </cell>
          <cell r="T946" t="str">
            <v>С</v>
          </cell>
          <cell r="U946" t="str">
            <v>Изолация на външна стена , Изолация на под, Изолация на покрив, Мерки по осветление, Подмяна на дограма</v>
          </cell>
          <cell r="V946">
            <v>314002</v>
          </cell>
          <cell r="W946">
            <v>87.26</v>
          </cell>
          <cell r="X946">
            <v>36900</v>
          </cell>
          <cell r="Y946">
            <v>290052.90000000002</v>
          </cell>
          <cell r="Z946">
            <v>7.8605</v>
          </cell>
          <cell r="AA946" t="str">
            <v>„НП за ЕЕ на МЖС"</v>
          </cell>
          <cell r="AB946">
            <v>59.58</v>
          </cell>
        </row>
        <row r="947">
          <cell r="A947">
            <v>176828529</v>
          </cell>
          <cell r="B947" t="str">
            <v>СДРУЖЕНИЕ НА СОБСТВЕНИЦИТЕ "бул. "ОСВОБОЖДЕНИЕ" #24, гр. КАРЛОВО</v>
          </cell>
          <cell r="C947" t="str">
            <v>МЖС  КАРЛОВО</v>
          </cell>
          <cell r="D947" t="str">
            <v>обл.ПЛОВДИВ</v>
          </cell>
          <cell r="E947" t="str">
            <v>общ.КАРЛОВО</v>
          </cell>
          <cell r="F947" t="str">
            <v>гр.КАРЛОВО</v>
          </cell>
          <cell r="G947" t="str">
            <v>"СТЕП" ЕООД</v>
          </cell>
          <cell r="H947" t="str">
            <v>320СТП073</v>
          </cell>
          <cell r="I947">
            <v>42223</v>
          </cell>
          <cell r="J947" t="str">
            <v>1983</v>
          </cell>
          <cell r="K947">
            <v>5994</v>
          </cell>
          <cell r="L947">
            <v>5649</v>
          </cell>
          <cell r="M947">
            <v>157.4</v>
          </cell>
          <cell r="N947">
            <v>66.3</v>
          </cell>
          <cell r="O947">
            <v>333186</v>
          </cell>
          <cell r="P947">
            <v>889346</v>
          </cell>
          <cell r="Q947">
            <v>374470</v>
          </cell>
          <cell r="R947">
            <v>0</v>
          </cell>
          <cell r="S947" t="str">
            <v>G</v>
          </cell>
          <cell r="T947" t="str">
            <v>С</v>
          </cell>
          <cell r="U947" t="str">
            <v>Изолация на външна стена , Изолация на под, Изолация на покрив, Мерки по осветление, Подмяна на дограма</v>
          </cell>
          <cell r="V947">
            <v>566054</v>
          </cell>
          <cell r="W947">
            <v>428.45</v>
          </cell>
          <cell r="X947">
            <v>97320</v>
          </cell>
          <cell r="Y947">
            <v>444782</v>
          </cell>
          <cell r="Z947">
            <v>4.5702999999999996</v>
          </cell>
          <cell r="AA947" t="str">
            <v>„НП за ЕЕ на МЖС"</v>
          </cell>
          <cell r="AB947">
            <v>63.64</v>
          </cell>
        </row>
        <row r="948">
          <cell r="A948">
            <v>176838384</v>
          </cell>
          <cell r="B948" t="str">
            <v>СДРУЖЕНИЕ НА СОБСТВЕНИЦИТЕ " гр. КАРЛОВО, ул. "ГЕН. КАРЦОВ" 72, вх. А,Б,В</v>
          </cell>
          <cell r="C948" t="str">
            <v>МЖС  КАРЛОВО</v>
          </cell>
          <cell r="D948" t="str">
            <v>обл.ПЛОВДИВ</v>
          </cell>
          <cell r="E948" t="str">
            <v>общ.КАРЛОВО</v>
          </cell>
          <cell r="F948" t="str">
            <v>гр.КАРЛОВО</v>
          </cell>
          <cell r="G948" t="str">
            <v>"СТЕП" ЕООД</v>
          </cell>
          <cell r="H948" t="str">
            <v>320СТП074</v>
          </cell>
          <cell r="I948">
            <v>42223</v>
          </cell>
          <cell r="J948" t="str">
            <v>1975</v>
          </cell>
          <cell r="K948">
            <v>3945</v>
          </cell>
          <cell r="L948">
            <v>2980</v>
          </cell>
          <cell r="M948">
            <v>164</v>
          </cell>
          <cell r="N948">
            <v>85</v>
          </cell>
          <cell r="O948">
            <v>382018</v>
          </cell>
          <cell r="P948">
            <v>488861</v>
          </cell>
          <cell r="Q948">
            <v>253300</v>
          </cell>
          <cell r="R948">
            <v>0</v>
          </cell>
          <cell r="S948" t="str">
            <v>E</v>
          </cell>
          <cell r="T948" t="str">
            <v>С</v>
          </cell>
          <cell r="U948" t="str">
            <v>Изолация на външна стена , Изолация на под, Изолация на покрив, Мерки по осветление, Подмяна на дограма</v>
          </cell>
          <cell r="V948">
            <v>235558</v>
          </cell>
          <cell r="W948">
            <v>160.43</v>
          </cell>
          <cell r="X948">
            <v>40680</v>
          </cell>
          <cell r="Y948">
            <v>329520</v>
          </cell>
          <cell r="Z948">
            <v>8.1001999999999992</v>
          </cell>
          <cell r="AA948" t="str">
            <v>„НП за ЕЕ на МЖС"</v>
          </cell>
          <cell r="AB948">
            <v>48.18</v>
          </cell>
        </row>
        <row r="949">
          <cell r="A949">
            <v>176828582</v>
          </cell>
          <cell r="B949" t="str">
            <v>СДРУЖЕНИЕ НА СОБСТВЕНИЦИТЕ "КОМПЛЕКС КТЗ бл. 17, с. ВЕДРАРЕ</v>
          </cell>
          <cell r="C949" t="str">
            <v>МЖС - с. ВЕДРАРЕ</v>
          </cell>
          <cell r="D949" t="str">
            <v>обл.ПЛОВДИВ</v>
          </cell>
          <cell r="E949" t="str">
            <v>общ.КАРЛОВО</v>
          </cell>
          <cell r="F949" t="str">
            <v>с.ВЕДРАРЕ</v>
          </cell>
          <cell r="G949" t="str">
            <v>"СТЕП" ЕООД</v>
          </cell>
          <cell r="H949" t="str">
            <v>320СТП075</v>
          </cell>
          <cell r="I949">
            <v>42223</v>
          </cell>
          <cell r="J949" t="str">
            <v>1984</v>
          </cell>
          <cell r="K949">
            <v>4251.5</v>
          </cell>
          <cell r="L949">
            <v>3999</v>
          </cell>
          <cell r="M949">
            <v>195.8</v>
          </cell>
          <cell r="N949">
            <v>75.8</v>
          </cell>
          <cell r="O949">
            <v>273465</v>
          </cell>
          <cell r="P949">
            <v>782858</v>
          </cell>
          <cell r="Q949">
            <v>302960</v>
          </cell>
          <cell r="R949">
            <v>0</v>
          </cell>
          <cell r="S949" t="str">
            <v>G</v>
          </cell>
          <cell r="T949" t="str">
            <v>С</v>
          </cell>
          <cell r="U949" t="str">
            <v>Изолация на външна стена , Изолация на под, Изолация на покрив, Мерки по осветление, Подмяна на дограма</v>
          </cell>
          <cell r="V949">
            <v>494127</v>
          </cell>
          <cell r="W949">
            <v>213.27</v>
          </cell>
          <cell r="X949">
            <v>66990</v>
          </cell>
          <cell r="Y949">
            <v>366960</v>
          </cell>
          <cell r="Z949">
            <v>5.4778000000000002</v>
          </cell>
          <cell r="AA949" t="str">
            <v>„НП за ЕЕ на МЖС"</v>
          </cell>
          <cell r="AB949">
            <v>63.11</v>
          </cell>
        </row>
        <row r="950">
          <cell r="A950">
            <v>176828689</v>
          </cell>
          <cell r="B950" t="str">
            <v>СДРУЖЕНИЕ НА СОБСТВЕНИЦИТЕ "ул. "ЮМРУКЧАЛ" # 18, гр. КАРЛОВО</v>
          </cell>
          <cell r="C950" t="str">
            <v>МЖС - КАРЛОВО</v>
          </cell>
          <cell r="D950" t="str">
            <v>обл.ПЛОВДИВ</v>
          </cell>
          <cell r="E950" t="str">
            <v>общ.КАРЛОВО</v>
          </cell>
          <cell r="F950" t="str">
            <v>гр.КАРЛОВО</v>
          </cell>
          <cell r="G950" t="str">
            <v>"СТЕП" ЕООД</v>
          </cell>
          <cell r="H950" t="str">
            <v>320СТП076</v>
          </cell>
          <cell r="I950">
            <v>42223</v>
          </cell>
          <cell r="J950" t="str">
            <v>1979</v>
          </cell>
          <cell r="K950">
            <v>5791.6</v>
          </cell>
          <cell r="L950">
            <v>4886.5</v>
          </cell>
          <cell r="M950">
            <v>174.8</v>
          </cell>
          <cell r="N950">
            <v>66.599999999999994</v>
          </cell>
          <cell r="O950">
            <v>307556</v>
          </cell>
          <cell r="P950">
            <v>854311</v>
          </cell>
          <cell r="Q950">
            <v>325300</v>
          </cell>
          <cell r="R950">
            <v>0</v>
          </cell>
          <cell r="S950" t="str">
            <v>G</v>
          </cell>
          <cell r="T950" t="str">
            <v>С</v>
          </cell>
          <cell r="U950" t="str">
            <v>Изолация на външна стена , Изолация на под, Изолация на покрив, Мерки по осветление, Подмяна на дограма</v>
          </cell>
          <cell r="V950">
            <v>594598</v>
          </cell>
          <cell r="W950">
            <v>366.81</v>
          </cell>
          <cell r="X950">
            <v>85040</v>
          </cell>
          <cell r="Y950">
            <v>526543</v>
          </cell>
          <cell r="Z950">
            <v>6.1917</v>
          </cell>
          <cell r="AA950" t="str">
            <v>„НП за ЕЕ на МЖС"</v>
          </cell>
          <cell r="AB950">
            <v>69.59</v>
          </cell>
        </row>
        <row r="951">
          <cell r="A951">
            <v>176851816</v>
          </cell>
          <cell r="B951" t="str">
            <v xml:space="preserve">СДРУЖЕНИЕ НА СОБСТВЕНИЦИТЕ "ГР.ТРЪН </v>
          </cell>
          <cell r="C951" t="str">
            <v>МЖС-ТРЪН, БЛ. 4, 5, 6</v>
          </cell>
          <cell r="D951" t="str">
            <v>обл.ПЕРНИК</v>
          </cell>
          <cell r="E951" t="str">
            <v>общ.ТРЪН</v>
          </cell>
          <cell r="F951" t="str">
            <v>гр.ТРЪН</v>
          </cell>
          <cell r="G951" t="str">
            <v>"СТЕП" ЕООД</v>
          </cell>
          <cell r="H951" t="str">
            <v>320СТП096</v>
          </cell>
          <cell r="I951">
            <v>42405</v>
          </cell>
          <cell r="J951" t="str">
            <v>1983</v>
          </cell>
          <cell r="K951">
            <v>3528.8</v>
          </cell>
          <cell r="L951">
            <v>3208</v>
          </cell>
          <cell r="M951">
            <v>505.4</v>
          </cell>
          <cell r="N951">
            <v>111.3</v>
          </cell>
          <cell r="O951">
            <v>491468</v>
          </cell>
          <cell r="P951">
            <v>1606230</v>
          </cell>
          <cell r="Q951">
            <v>357050</v>
          </cell>
          <cell r="R951">
            <v>0</v>
          </cell>
          <cell r="S951" t="str">
            <v>G</v>
          </cell>
          <cell r="T951" t="str">
            <v>С</v>
          </cell>
          <cell r="U951" t="str">
            <v>Изолация на външна стена , Изолация на под, Изолация на покрив, Мерки по осветление, Подмяна на дограма</v>
          </cell>
          <cell r="V951">
            <v>1379089</v>
          </cell>
          <cell r="W951">
            <v>208.97</v>
          </cell>
          <cell r="X951">
            <v>144250</v>
          </cell>
          <cell r="Y951">
            <v>391418</v>
          </cell>
          <cell r="Z951">
            <v>2.7134</v>
          </cell>
          <cell r="AA951" t="str">
            <v>„НП за ЕЕ на МЖС"</v>
          </cell>
          <cell r="AB951">
            <v>85.85</v>
          </cell>
        </row>
        <row r="952">
          <cell r="A952">
            <v>176822490</v>
          </cell>
          <cell r="B952" t="str">
            <v>СДРУЖЕНИЕ НА СОБСТВЕНИЦИТЕ "гр. ПЛОВДИВ, общ. ПЛОВДИВ, ж.к. ТРАКИЯ, бл. 216А</v>
          </cell>
          <cell r="C952" t="str">
            <v>МЖС</v>
          </cell>
          <cell r="D952" t="str">
            <v>обл.ПЛОВДИВ</v>
          </cell>
          <cell r="E952" t="str">
            <v>общ.ПЛОВДИВ</v>
          </cell>
          <cell r="F952" t="str">
            <v>гр.ПЛОВДИВ</v>
          </cell>
          <cell r="G952" t="str">
            <v>"СТЕП" ЕООД</v>
          </cell>
          <cell r="H952" t="str">
            <v>320СТП097</v>
          </cell>
          <cell r="I952">
            <v>42425</v>
          </cell>
          <cell r="J952" t="str">
            <v>1985</v>
          </cell>
          <cell r="K952">
            <v>3584</v>
          </cell>
          <cell r="L952">
            <v>3469</v>
          </cell>
          <cell r="M952">
            <v>226</v>
          </cell>
          <cell r="N952">
            <v>79.2</v>
          </cell>
          <cell r="O952">
            <v>309983</v>
          </cell>
          <cell r="P952">
            <v>783983</v>
          </cell>
          <cell r="Q952">
            <v>274740</v>
          </cell>
          <cell r="R952">
            <v>68984</v>
          </cell>
          <cell r="S952" t="str">
            <v>G</v>
          </cell>
          <cell r="T952" t="str">
            <v>С</v>
          </cell>
          <cell r="U952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952">
            <v>549623</v>
          </cell>
          <cell r="W952">
            <v>318.83</v>
          </cell>
          <cell r="X952">
            <v>78931</v>
          </cell>
          <cell r="Y952">
            <v>434922</v>
          </cell>
          <cell r="Z952">
            <v>5.5101000000000004</v>
          </cell>
          <cell r="AA952" t="str">
            <v>„НП за ЕЕ на МЖС"</v>
          </cell>
          <cell r="AB952">
            <v>70.099999999999994</v>
          </cell>
        </row>
        <row r="953">
          <cell r="A953">
            <v>176820129</v>
          </cell>
          <cell r="B953" t="str">
            <v>СДРУЖЕНИЕ НА СОБСТВЕНИЦИТЕ "гр. ПЛОВДИВ, район ЗАПАДЕН, ул. ГЕРГАНА 1,3,5</v>
          </cell>
          <cell r="C953" t="str">
            <v>МЖС</v>
          </cell>
          <cell r="D953" t="str">
            <v>обл.ПЛОВДИВ</v>
          </cell>
          <cell r="E953" t="str">
            <v>общ.ПЛОВДИВ</v>
          </cell>
          <cell r="F953" t="str">
            <v>гр.ПЛОВДИВ</v>
          </cell>
          <cell r="G953" t="str">
            <v>"СТЕП" ЕООД</v>
          </cell>
          <cell r="H953" t="str">
            <v>320СТП098</v>
          </cell>
          <cell r="I953">
            <v>42425</v>
          </cell>
          <cell r="J953" t="str">
            <v>1971</v>
          </cell>
          <cell r="K953">
            <v>4913</v>
          </cell>
          <cell r="L953">
            <v>4811</v>
          </cell>
          <cell r="M953">
            <v>204</v>
          </cell>
          <cell r="N953">
            <v>70.7</v>
          </cell>
          <cell r="O953">
            <v>385257</v>
          </cell>
          <cell r="P953">
            <v>982272</v>
          </cell>
          <cell r="Q953">
            <v>340090</v>
          </cell>
          <cell r="R953">
            <v>0</v>
          </cell>
          <cell r="S953" t="str">
            <v>G</v>
          </cell>
          <cell r="T953" t="str">
            <v>С</v>
          </cell>
          <cell r="U953" t="str">
            <v>Изолация на външна стена , Изолация на под, Изолация на покрив, Мерки по осветление, Подмяна на дограма</v>
          </cell>
          <cell r="V953">
            <v>656343</v>
          </cell>
          <cell r="W953">
            <v>466.61</v>
          </cell>
          <cell r="X953">
            <v>114240</v>
          </cell>
          <cell r="Y953">
            <v>484625</v>
          </cell>
          <cell r="Z953">
            <v>4.2420999999999998</v>
          </cell>
          <cell r="AA953" t="str">
            <v>„НП за ЕЕ на МЖС"</v>
          </cell>
          <cell r="AB953">
            <v>66.81</v>
          </cell>
        </row>
        <row r="954">
          <cell r="A954">
            <v>176824712</v>
          </cell>
          <cell r="B954" t="str">
            <v>СДРУЖЕНИЕ НА СОБСТВЕНИЦИТЕ "гр. ПЛОВДИВ, ул. "ДИМИТЪР ТАЛЕВ" ## 11, 13, 15</v>
          </cell>
          <cell r="C954" t="str">
            <v>МЖС</v>
          </cell>
          <cell r="D954" t="str">
            <v>обл.ПЛОВДИВ</v>
          </cell>
          <cell r="E954" t="str">
            <v>общ.ПЛОВДИВ</v>
          </cell>
          <cell r="F954" t="str">
            <v>гр.ПЛОВДИВ</v>
          </cell>
          <cell r="G954" t="str">
            <v>"СТЕП" ЕООД</v>
          </cell>
          <cell r="H954" t="str">
            <v>320СТП099</v>
          </cell>
          <cell r="I954">
            <v>42425</v>
          </cell>
          <cell r="J954" t="str">
            <v>1978</v>
          </cell>
          <cell r="K954">
            <v>2724</v>
          </cell>
          <cell r="L954">
            <v>2578</v>
          </cell>
          <cell r="M954">
            <v>187.5</v>
          </cell>
          <cell r="N954">
            <v>70</v>
          </cell>
          <cell r="O954">
            <v>193963</v>
          </cell>
          <cell r="P954">
            <v>483263</v>
          </cell>
          <cell r="Q954">
            <v>180800</v>
          </cell>
          <cell r="R954">
            <v>0</v>
          </cell>
          <cell r="S954" t="str">
            <v>G</v>
          </cell>
          <cell r="T954" t="str">
            <v>С</v>
          </cell>
          <cell r="U954" t="str">
            <v>Изолация на външна стена , Изолация на под, Изолация на покрив, Мерки по осветление, Подмяна на дограма</v>
          </cell>
          <cell r="V954">
            <v>290951</v>
          </cell>
          <cell r="W954">
            <v>217.61</v>
          </cell>
          <cell r="X954">
            <v>52672</v>
          </cell>
          <cell r="Y954">
            <v>313894</v>
          </cell>
          <cell r="Z954">
            <v>5.9593999999999996</v>
          </cell>
          <cell r="AA954" t="str">
            <v>„НП за ЕЕ на МЖС"</v>
          </cell>
          <cell r="AB954">
            <v>60.2</v>
          </cell>
        </row>
        <row r="955">
          <cell r="A955">
            <v>176822622</v>
          </cell>
          <cell r="B955" t="str">
            <v>СДРУЖЕНИЕ НА СОБСТВЕНИЦИТЕ "бл. 196 - гр. ПЛОВДИВ -   бул. "БЪЛГАРИЯ" 196</v>
          </cell>
          <cell r="C955" t="str">
            <v>МЖС</v>
          </cell>
          <cell r="D955" t="str">
            <v>обл.ПЛОВДИВ</v>
          </cell>
          <cell r="E955" t="str">
            <v>общ.ПЛОВДИВ</v>
          </cell>
          <cell r="F955" t="str">
            <v>гр.ПЛОВДИВ</v>
          </cell>
          <cell r="G955" t="str">
            <v>"СТЕП" ЕООД</v>
          </cell>
          <cell r="H955" t="str">
            <v>320СТП100</v>
          </cell>
          <cell r="I955">
            <v>42425</v>
          </cell>
          <cell r="J955" t="str">
            <v>1969</v>
          </cell>
          <cell r="K955">
            <v>4416</v>
          </cell>
          <cell r="L955">
            <v>4036</v>
          </cell>
          <cell r="M955">
            <v>272.7</v>
          </cell>
          <cell r="N955">
            <v>96.2</v>
          </cell>
          <cell r="O955">
            <v>416984</v>
          </cell>
          <cell r="P955">
            <v>1100187</v>
          </cell>
          <cell r="Q955">
            <v>388000</v>
          </cell>
          <cell r="R955">
            <v>0</v>
          </cell>
          <cell r="S955" t="str">
            <v>G</v>
          </cell>
          <cell r="T955" t="str">
            <v>С</v>
          </cell>
          <cell r="U955" t="str">
            <v>Изолация на външна стена , Изолация на под, Изолация на покрив, Мерки по осветление, Подмяна на дограма</v>
          </cell>
          <cell r="V955">
            <v>690963</v>
          </cell>
          <cell r="W955">
            <v>273.76</v>
          </cell>
          <cell r="X955">
            <v>311090</v>
          </cell>
          <cell r="Y955">
            <v>492189</v>
          </cell>
          <cell r="Z955">
            <v>1.5821000000000001</v>
          </cell>
          <cell r="AA955" t="str">
            <v>„НП за ЕЕ на МЖС"</v>
          </cell>
          <cell r="AB955">
            <v>62.8</v>
          </cell>
        </row>
        <row r="956">
          <cell r="A956">
            <v>176830475</v>
          </cell>
          <cell r="B956" t="str">
            <v>СДРУЖЕНИЕ НА СОБСТВЕНИЦИТЕ ГР.БЕЛОВО,БУЛ."ОСВОБОЖДЕНИЕ"# 87,БЛ.3,ВХ.А,ВХ.Б и ВХ.В</v>
          </cell>
          <cell r="C956" t="str">
            <v>МЖС</v>
          </cell>
          <cell r="D956" t="str">
            <v>обл.ПАЗАРДЖИК</v>
          </cell>
          <cell r="E956" t="str">
            <v>общ.БЕЛОВО</v>
          </cell>
          <cell r="F956" t="str">
            <v>гр.БЕЛОВО</v>
          </cell>
          <cell r="G956" t="str">
            <v>"СТЕП" ЕООД</v>
          </cell>
          <cell r="H956" t="str">
            <v>320СТП102</v>
          </cell>
          <cell r="I956">
            <v>42447</v>
          </cell>
          <cell r="J956" t="str">
            <v>1970</v>
          </cell>
          <cell r="K956">
            <v>3920.2</v>
          </cell>
          <cell r="L956">
            <v>3518</v>
          </cell>
          <cell r="M956">
            <v>222.7</v>
          </cell>
          <cell r="N956">
            <v>75.400000000000006</v>
          </cell>
          <cell r="O956">
            <v>478444</v>
          </cell>
          <cell r="P956">
            <v>783446</v>
          </cell>
          <cell r="Q956">
            <v>265430</v>
          </cell>
          <cell r="R956">
            <v>0</v>
          </cell>
          <cell r="S956" t="str">
            <v>G</v>
          </cell>
          <cell r="T956" t="str">
            <v>С</v>
          </cell>
          <cell r="U956" t="str">
            <v>Изолация на външна стена , Изолация на под, Изолация на покрив, Мерки по осветление, Подмяна на дограма</v>
          </cell>
          <cell r="V956">
            <v>534282</v>
          </cell>
          <cell r="W956">
            <v>147.72</v>
          </cell>
          <cell r="X956">
            <v>64290</v>
          </cell>
          <cell r="Y956">
            <v>382805</v>
          </cell>
          <cell r="Z956">
            <v>5.9542999999999999</v>
          </cell>
          <cell r="AA956" t="str">
            <v>„НП за ЕЕ на МЖС"</v>
          </cell>
          <cell r="AB956">
            <v>68.19</v>
          </cell>
        </row>
        <row r="957">
          <cell r="A957">
            <v>176830494</v>
          </cell>
          <cell r="B957" t="str">
            <v>СДРУЖЕНИЕ НА СОБСТВЕНИЦИТЕ ГР.БЕЛОВО,БУЛ."ОСВОБОЖДЕНИЕ" # 87,БЛ.1,ВХ.А и ВХ.Б</v>
          </cell>
          <cell r="C957" t="str">
            <v>МЖС БЛ1</v>
          </cell>
          <cell r="D957" t="str">
            <v>обл.ПАЗАРДЖИК</v>
          </cell>
          <cell r="E957" t="str">
            <v>общ.БЕЛОВО</v>
          </cell>
          <cell r="F957" t="str">
            <v>гр.БЕЛОВО</v>
          </cell>
          <cell r="G957" t="str">
            <v>"СТЕП" ЕООД</v>
          </cell>
          <cell r="H957" t="str">
            <v>320СТП103</v>
          </cell>
          <cell r="I957">
            <v>42447</v>
          </cell>
          <cell r="J957" t="str">
            <v>1970</v>
          </cell>
          <cell r="K957">
            <v>3014</v>
          </cell>
          <cell r="L957">
            <v>2346</v>
          </cell>
          <cell r="M957">
            <v>194</v>
          </cell>
          <cell r="N957">
            <v>77.2</v>
          </cell>
          <cell r="O957">
            <v>202674</v>
          </cell>
          <cell r="P957">
            <v>455370</v>
          </cell>
          <cell r="Q957">
            <v>181000</v>
          </cell>
          <cell r="R957">
            <v>0</v>
          </cell>
          <cell r="S957" t="str">
            <v>F</v>
          </cell>
          <cell r="T957" t="str">
            <v>С</v>
          </cell>
          <cell r="U957" t="str">
            <v>Изолация на външна стена , Изолация на под, Изолация на покрив, Мерки по осветление, Подмяна на дограма</v>
          </cell>
          <cell r="V957">
            <v>274207</v>
          </cell>
          <cell r="W957">
            <v>84.81</v>
          </cell>
          <cell r="X957">
            <v>33760</v>
          </cell>
          <cell r="Y957">
            <v>268689</v>
          </cell>
          <cell r="Z957">
            <v>7.9587000000000003</v>
          </cell>
          <cell r="AA957" t="str">
            <v>„НП за ЕЕ на МЖС"</v>
          </cell>
          <cell r="AB957">
            <v>60.21</v>
          </cell>
        </row>
        <row r="958">
          <cell r="A958">
            <v>176824324</v>
          </cell>
          <cell r="B958" t="str">
            <v>СДРУЖЕНИЕ НА СОБСТВЕНИЦИТЕ-ГР.БЕЛОВО,БУЛ."ОСВОБОЖДЕНИЕ" # 87,БЛ.2,ВХ.А и ВХ.Б</v>
          </cell>
          <cell r="C958" t="str">
            <v>МЖС</v>
          </cell>
          <cell r="D958" t="str">
            <v>обл.ПАЗАРДЖИК</v>
          </cell>
          <cell r="E958" t="str">
            <v>общ.БЕЛОВО</v>
          </cell>
          <cell r="F958" t="str">
            <v>гр.БЕЛОВО</v>
          </cell>
          <cell r="G958" t="str">
            <v>"СТЕП" ЕООД</v>
          </cell>
          <cell r="H958" t="str">
            <v>320СТП104</v>
          </cell>
          <cell r="I958">
            <v>42447</v>
          </cell>
          <cell r="J958" t="str">
            <v>1970</v>
          </cell>
          <cell r="K958">
            <v>2998</v>
          </cell>
          <cell r="L958">
            <v>2366.6</v>
          </cell>
          <cell r="M958">
            <v>193.9</v>
          </cell>
          <cell r="N958">
            <v>78.400000000000006</v>
          </cell>
          <cell r="O958">
            <v>213674</v>
          </cell>
          <cell r="P958">
            <v>458871</v>
          </cell>
          <cell r="Q958">
            <v>185500</v>
          </cell>
          <cell r="R958">
            <v>0</v>
          </cell>
          <cell r="S958" t="str">
            <v>E</v>
          </cell>
          <cell r="T958" t="str">
            <v>С</v>
          </cell>
          <cell r="U958" t="str">
            <v>Изолация на външна стена , Изолация на под, Изолация на покрив, Мерки по осветление, Подмяна на дограма</v>
          </cell>
          <cell r="V958">
            <v>273380</v>
          </cell>
          <cell r="W958">
            <v>56.22</v>
          </cell>
          <cell r="X958">
            <v>28600</v>
          </cell>
          <cell r="Y958">
            <v>243507.7</v>
          </cell>
          <cell r="Z958">
            <v>8.5142000000000007</v>
          </cell>
          <cell r="AA958" t="str">
            <v>„НП за ЕЕ на МЖС"</v>
          </cell>
          <cell r="AB958">
            <v>59.57</v>
          </cell>
        </row>
        <row r="959">
          <cell r="A959">
            <v>176830195</v>
          </cell>
          <cell r="B959" t="str">
            <v>СДРУЖЕНИЕ НА СОБСТВЕНИЦИТЕ СЛИВЕН-ДРУЖБА-38</v>
          </cell>
          <cell r="C959" t="str">
            <v>МЖС БЛ 38 КВ ДРУЖБА СЛИВЕН</v>
          </cell>
          <cell r="D959" t="str">
            <v>обл.СЛИВЕН</v>
          </cell>
          <cell r="E959" t="str">
            <v>общ.СЛИВЕН</v>
          </cell>
          <cell r="F959" t="str">
            <v>гр.СЛИВЕН</v>
          </cell>
          <cell r="G959" t="str">
            <v>"СТЕП" ЕООД</v>
          </cell>
          <cell r="H959" t="str">
            <v>320СТП108</v>
          </cell>
          <cell r="I959">
            <v>42543</v>
          </cell>
          <cell r="J959" t="str">
            <v>1984</v>
          </cell>
          <cell r="K959">
            <v>0</v>
          </cell>
          <cell r="L959">
            <v>0</v>
          </cell>
          <cell r="M959">
            <v>207.3</v>
          </cell>
          <cell r="N959">
            <v>71.3</v>
          </cell>
          <cell r="O959">
            <v>372251</v>
          </cell>
          <cell r="P959">
            <v>993575</v>
          </cell>
          <cell r="Q959">
            <v>341812</v>
          </cell>
          <cell r="R959">
            <v>0</v>
          </cell>
          <cell r="S959" t="str">
            <v>G</v>
          </cell>
          <cell r="T959" t="str">
            <v>С</v>
          </cell>
          <cell r="U959" t="str">
            <v>Изолация на външна стена , Изолация на под, Изолация на покрив, Мерки по осветление, Подмяна на дограма</v>
          </cell>
          <cell r="V959">
            <v>674045</v>
          </cell>
          <cell r="W959">
            <v>421.36</v>
          </cell>
          <cell r="X959">
            <v>108120</v>
          </cell>
          <cell r="Y959">
            <v>437326</v>
          </cell>
          <cell r="Z959">
            <v>4.0448000000000004</v>
          </cell>
          <cell r="AA959" t="str">
            <v>„НП за ЕЕ на МЖС"</v>
          </cell>
          <cell r="AB959">
            <v>67.84</v>
          </cell>
        </row>
        <row r="960">
          <cell r="A960">
            <v>176820913</v>
          </cell>
          <cell r="B960" t="str">
            <v>СДРУЖЕНИЕ НА СОБСТВЕНИЦИТЕ,ГР.ПЛЕВЕН,Ж.К.ДРУЖБА БЛ.115</v>
          </cell>
          <cell r="C960" t="str">
            <v>МЖС</v>
          </cell>
          <cell r="D960" t="str">
            <v>обл.ПЛЕВЕН</v>
          </cell>
          <cell r="E960" t="str">
            <v>общ.ПЛЕВЕН</v>
          </cell>
          <cell r="F960" t="str">
            <v>гр.ПЛЕВЕН</v>
          </cell>
          <cell r="G960" t="str">
            <v>"КОМПАНИЯ ЗА ЕНЕРГИЙНА ЕФЕКТИВНОСТ" ООД</v>
          </cell>
          <cell r="H960" t="str">
            <v>321КЕЕ021</v>
          </cell>
          <cell r="I960">
            <v>42265</v>
          </cell>
          <cell r="J960" t="str">
            <v>1980</v>
          </cell>
          <cell r="K960">
            <v>6933</v>
          </cell>
          <cell r="L960">
            <v>4755</v>
          </cell>
          <cell r="M960">
            <v>235.6</v>
          </cell>
          <cell r="N960">
            <v>89</v>
          </cell>
          <cell r="O960">
            <v>771700</v>
          </cell>
          <cell r="P960">
            <v>1120206</v>
          </cell>
          <cell r="Q960">
            <v>424140</v>
          </cell>
          <cell r="R960">
            <v>310732</v>
          </cell>
          <cell r="S960" t="str">
            <v>G</v>
          </cell>
          <cell r="T960" t="str">
            <v>С</v>
          </cell>
          <cell r="U960" t="str">
            <v>Други, 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960">
            <v>696063</v>
          </cell>
          <cell r="W960">
            <v>747.13</v>
          </cell>
          <cell r="X960">
            <v>147876.79999999999</v>
          </cell>
          <cell r="Y960">
            <v>454270</v>
          </cell>
          <cell r="Z960">
            <v>3.0718999999999999</v>
          </cell>
          <cell r="AA960" t="str">
            <v>„НП за ЕЕ на МЖС"</v>
          </cell>
          <cell r="AB960">
            <v>62.13</v>
          </cell>
        </row>
        <row r="961">
          <cell r="A961">
            <v>176842639</v>
          </cell>
          <cell r="B961" t="str">
            <v>СДРУЖЕНИЕ НА СОБСТВЕНИЦИТЕ" ШИПКА 26, БЛ.4, ГР.ПЛЕВЕН, УЛ.ШИПКА # 26"</v>
          </cell>
          <cell r="C961" t="str">
            <v>МЖС</v>
          </cell>
          <cell r="D961" t="str">
            <v>обл.ПЛЕВЕН</v>
          </cell>
          <cell r="E961" t="str">
            <v>общ.ПЛЕВЕН</v>
          </cell>
          <cell r="F961" t="str">
            <v>гр.ПЛЕВЕН</v>
          </cell>
          <cell r="G961" t="str">
            <v>"КОМПАНИЯ ЗА ЕНЕРГИЙНА ЕФЕКТИВНОСТ" ООД</v>
          </cell>
          <cell r="H961" t="str">
            <v>321КЕЕ023</v>
          </cell>
          <cell r="I961">
            <v>42314</v>
          </cell>
          <cell r="J961" t="str">
            <v>1989</v>
          </cell>
          <cell r="K961">
            <v>6369</v>
          </cell>
          <cell r="L961">
            <v>4925</v>
          </cell>
          <cell r="M961">
            <v>246.8</v>
          </cell>
          <cell r="N961">
            <v>104.7</v>
          </cell>
          <cell r="O961">
            <v>705262</v>
          </cell>
          <cell r="P961">
            <v>1215535</v>
          </cell>
          <cell r="Q961">
            <v>515700</v>
          </cell>
          <cell r="R961">
            <v>471758</v>
          </cell>
          <cell r="S961" t="str">
            <v>F</v>
          </cell>
          <cell r="T961" t="str">
            <v>С</v>
          </cell>
          <cell r="U961" t="str">
            <v>ВЕИ, Изолация на външна стена , Изолация на под, Изолация на покрив, Мерки по абонатна станция, Мерки по сградни инсталации(тръбна мрежа), Подмяна на дограма</v>
          </cell>
          <cell r="V961">
            <v>696430.4</v>
          </cell>
          <cell r="W961">
            <v>393.43</v>
          </cell>
          <cell r="X961">
            <v>83899</v>
          </cell>
          <cell r="Y961">
            <v>536086</v>
          </cell>
          <cell r="Z961">
            <v>6.3895999999999997</v>
          </cell>
          <cell r="AA961" t="str">
            <v>„НП за ЕЕ на МЖС"</v>
          </cell>
          <cell r="AB961">
            <v>57.29</v>
          </cell>
        </row>
        <row r="962">
          <cell r="A962">
            <v>176836287</v>
          </cell>
          <cell r="B962" t="str">
            <v>Сдружение на собствениците " ПОБЕДА" ГР.КНЕЖА</v>
          </cell>
          <cell r="C962" t="str">
            <v>МЖС ПОБЕДА УЛ НИКОЛА ПЕТКОВ 8 КНЕЖА</v>
          </cell>
          <cell r="D962" t="str">
            <v>обл.ПЛЕВЕН</v>
          </cell>
          <cell r="E962" t="str">
            <v>общ.КНЕЖА</v>
          </cell>
          <cell r="F962" t="str">
            <v>гр.КНЕЖА</v>
          </cell>
          <cell r="G962" t="str">
            <v>"КОМПАНИЯ ЗА ЕНЕРГИЙНА ЕФЕКТИВНОСТ" ООД</v>
          </cell>
          <cell r="H962" t="str">
            <v>321КЕЕ026</v>
          </cell>
          <cell r="I962">
            <v>42431</v>
          </cell>
          <cell r="J962" t="str">
            <v>1985</v>
          </cell>
          <cell r="K962">
            <v>3647</v>
          </cell>
          <cell r="L962">
            <v>3490</v>
          </cell>
          <cell r="M962">
            <v>275.7</v>
          </cell>
          <cell r="N962">
            <v>103.9</v>
          </cell>
          <cell r="O962">
            <v>962224</v>
          </cell>
          <cell r="P962">
            <v>962224</v>
          </cell>
          <cell r="Q962">
            <v>362500</v>
          </cell>
          <cell r="R962">
            <v>0</v>
          </cell>
          <cell r="S962" t="str">
            <v>F</v>
          </cell>
          <cell r="T962" t="str">
            <v>С</v>
          </cell>
          <cell r="U962" t="str">
            <v>Изолация на външна стена , Изолация на под, Изолация на покрив, Подмяна на дограма</v>
          </cell>
          <cell r="V962">
            <v>599719</v>
          </cell>
          <cell r="W962">
            <v>77.290000000000006</v>
          </cell>
          <cell r="X962">
            <v>43945</v>
          </cell>
          <cell r="Y962">
            <v>436379</v>
          </cell>
          <cell r="Z962">
            <v>9.9300999999999995</v>
          </cell>
          <cell r="AA962" t="str">
            <v>„НП за ЕЕ на МЖС"</v>
          </cell>
          <cell r="AB962">
            <v>62.32</v>
          </cell>
        </row>
        <row r="963">
          <cell r="A963">
            <v>176823247</v>
          </cell>
          <cell r="B963" t="str">
            <v>СДРУЖЕНИЕ НА СОБСТВЕНИЦИТЕ "АЙТОС ГАРОВА 5"</v>
          </cell>
          <cell r="C963" t="str">
            <v>МЖС-АЙТОС, "ГАРОВА" 5</v>
          </cell>
          <cell r="D963" t="str">
            <v>обл.БУРГАС</v>
          </cell>
          <cell r="E963" t="str">
            <v>общ.АЙТОС</v>
          </cell>
          <cell r="F963" t="str">
            <v>гр.АЙТОС</v>
          </cell>
          <cell r="G963" t="str">
            <v>"Ен ЕКИП" ЕООД</v>
          </cell>
          <cell r="H963" t="str">
            <v>323ЕНЕ001</v>
          </cell>
          <cell r="I963">
            <v>42254</v>
          </cell>
          <cell r="J963" t="str">
            <v>1985</v>
          </cell>
          <cell r="K963">
            <v>6191</v>
          </cell>
          <cell r="L963">
            <v>5393</v>
          </cell>
          <cell r="M963">
            <v>168.4</v>
          </cell>
          <cell r="N963">
            <v>86.2</v>
          </cell>
          <cell r="O963">
            <v>447971</v>
          </cell>
          <cell r="P963">
            <v>908175</v>
          </cell>
          <cell r="Q963">
            <v>464600</v>
          </cell>
          <cell r="R963">
            <v>0</v>
          </cell>
          <cell r="S963" t="str">
            <v>E</v>
          </cell>
          <cell r="T963" t="str">
            <v>С</v>
          </cell>
          <cell r="U963" t="str">
            <v>Изолация на външна стена , Изолация на под, Изолация на покрив, Мерки по осветление, Подмяна на дограма</v>
          </cell>
          <cell r="V963">
            <v>443523</v>
          </cell>
          <cell r="W963">
            <v>62.66</v>
          </cell>
          <cell r="X963">
            <v>40347</v>
          </cell>
          <cell r="Y963">
            <v>562635</v>
          </cell>
          <cell r="Z963">
            <v>13.944900000000001</v>
          </cell>
          <cell r="AA963" t="str">
            <v>„НП за ЕЕ на МЖС"</v>
          </cell>
          <cell r="AB963">
            <v>48.83</v>
          </cell>
        </row>
        <row r="964">
          <cell r="A964">
            <v>176832680</v>
          </cell>
          <cell r="B964" t="str">
            <v>СДРУЖЕНИЕ НА СОБСТВЕНИЦИТЕ "АЙТОС ул.ВАСИЛ АПРИЛОВ бл.3"</v>
          </cell>
          <cell r="C964" t="str">
            <v>МЖС-АЙТОС, "ВАСИЛ АПРИЛОВ", БЛ. 3</v>
          </cell>
          <cell r="D964" t="str">
            <v>обл.БУРГАС</v>
          </cell>
          <cell r="E964" t="str">
            <v>общ.АЙТОС</v>
          </cell>
          <cell r="F964" t="str">
            <v>гр.АЙТОС</v>
          </cell>
          <cell r="G964" t="str">
            <v>"Ен ЕКИП" ЕООД</v>
          </cell>
          <cell r="H964" t="str">
            <v>323ЕНЕ002</v>
          </cell>
          <cell r="I964">
            <v>42254</v>
          </cell>
          <cell r="J964" t="str">
            <v>1981</v>
          </cell>
          <cell r="K964">
            <v>2909</v>
          </cell>
          <cell r="L964">
            <v>1967</v>
          </cell>
          <cell r="M964">
            <v>207.2</v>
          </cell>
          <cell r="N964">
            <v>88.8</v>
          </cell>
          <cell r="O964">
            <v>167577</v>
          </cell>
          <cell r="P964">
            <v>407476</v>
          </cell>
          <cell r="Q964">
            <v>174600</v>
          </cell>
          <cell r="R964">
            <v>0</v>
          </cell>
          <cell r="S964" t="str">
            <v>F</v>
          </cell>
          <cell r="T964" t="str">
            <v>С</v>
          </cell>
          <cell r="U964" t="str">
            <v>Изолация на външна стена , Изолация на покрив, Мерки по осветление, Подмяна на дограма</v>
          </cell>
          <cell r="V964">
            <v>232848</v>
          </cell>
          <cell r="W964">
            <v>34.94</v>
          </cell>
          <cell r="X964">
            <v>30292</v>
          </cell>
          <cell r="Y964">
            <v>342642</v>
          </cell>
          <cell r="Z964">
            <v>11.311299999999999</v>
          </cell>
          <cell r="AA964" t="str">
            <v>„НП за ЕЕ на МЖС"</v>
          </cell>
          <cell r="AB964">
            <v>57.14</v>
          </cell>
        </row>
        <row r="965">
          <cell r="A965">
            <v>176836878</v>
          </cell>
          <cell r="B965" t="str">
            <v>СДРУЖЕНИЕ НА СОБСТВЕНИЦИТЕ "СЛАВЕЕВА РЕКА"</v>
          </cell>
          <cell r="C965" t="str">
            <v>МЖС-АЙТОС, "ВАСИЛ АПРИЛОВ", БЛ. 1</v>
          </cell>
          <cell r="D965" t="str">
            <v>обл.БУРГАС</v>
          </cell>
          <cell r="E965" t="str">
            <v>общ.АЙТОС</v>
          </cell>
          <cell r="F965" t="str">
            <v>гр.АЙТОС</v>
          </cell>
          <cell r="G965" t="str">
            <v>"Ен ЕКИП" ЕООД</v>
          </cell>
          <cell r="H965" t="str">
            <v>323ЕНЕ003</v>
          </cell>
          <cell r="I965">
            <v>42266</v>
          </cell>
          <cell r="J965" t="str">
            <v>1981</v>
          </cell>
          <cell r="K965">
            <v>3220</v>
          </cell>
          <cell r="L965">
            <v>2091</v>
          </cell>
          <cell r="M965">
            <v>203.2</v>
          </cell>
          <cell r="N965">
            <v>93.7</v>
          </cell>
          <cell r="O965">
            <v>344882</v>
          </cell>
          <cell r="P965">
            <v>424843</v>
          </cell>
          <cell r="Q965">
            <v>195900</v>
          </cell>
          <cell r="R965">
            <v>0</v>
          </cell>
          <cell r="S965" t="str">
            <v>E</v>
          </cell>
          <cell r="T965" t="str">
            <v>С</v>
          </cell>
          <cell r="U965" t="str">
            <v>Изолация на външна стена , Изолация на покрив, Мерки по осветление, Подмяна на дограма</v>
          </cell>
          <cell r="V965">
            <v>228951</v>
          </cell>
          <cell r="W965">
            <v>23.16</v>
          </cell>
          <cell r="X965">
            <v>29771</v>
          </cell>
          <cell r="Y965">
            <v>339785</v>
          </cell>
          <cell r="Z965">
            <v>11.4132</v>
          </cell>
          <cell r="AA965" t="str">
            <v>„НП за ЕЕ на МЖС"</v>
          </cell>
          <cell r="AB965">
            <v>53.89</v>
          </cell>
        </row>
        <row r="966">
          <cell r="A966">
            <v>176852051</v>
          </cell>
          <cell r="B966" t="str">
            <v>СДРУЖЕНИЕ НА СОБСТВЕНИЦИТЕ "ХАДЖИ ДИМИТЪР 18"</v>
          </cell>
          <cell r="C966" t="str">
            <v>МЖС-АЙТОС, "ХАДЖИ ДИМИТЪР" 18</v>
          </cell>
          <cell r="D966" t="str">
            <v>обл.БУРГАС</v>
          </cell>
          <cell r="E966" t="str">
            <v>общ.АЙТОС</v>
          </cell>
          <cell r="F966" t="str">
            <v>гр.АЙТОС</v>
          </cell>
          <cell r="G966" t="str">
            <v>"Ен ЕКИП" ЕООД</v>
          </cell>
          <cell r="H966" t="str">
            <v>323ЕНЕ004</v>
          </cell>
          <cell r="I966">
            <v>42259</v>
          </cell>
          <cell r="J966" t="str">
            <v>1973</v>
          </cell>
          <cell r="K966">
            <v>7718</v>
          </cell>
          <cell r="L966">
            <v>4530</v>
          </cell>
          <cell r="M966">
            <v>245.5</v>
          </cell>
          <cell r="N966">
            <v>97.8</v>
          </cell>
          <cell r="O966">
            <v>473862</v>
          </cell>
          <cell r="P966">
            <v>1112300</v>
          </cell>
          <cell r="Q966">
            <v>443100</v>
          </cell>
          <cell r="R966">
            <v>0</v>
          </cell>
          <cell r="S966" t="str">
            <v>F</v>
          </cell>
          <cell r="T966" t="str">
            <v>С</v>
          </cell>
          <cell r="U966" t="str">
            <v>Изолация на външна стена , Изолация на покрив, Мерки по осветление, Подмяна на дограма</v>
          </cell>
          <cell r="V966">
            <v>669164</v>
          </cell>
          <cell r="W966">
            <v>95.68</v>
          </cell>
          <cell r="X966">
            <v>101222</v>
          </cell>
          <cell r="Y966">
            <v>699637</v>
          </cell>
          <cell r="Z966">
            <v>6.9119000000000002</v>
          </cell>
          <cell r="AA966" t="str">
            <v>„НП за ЕЕ на МЖС"</v>
          </cell>
          <cell r="AB966">
            <v>60.16</v>
          </cell>
        </row>
        <row r="967">
          <cell r="A967">
            <v>176862855</v>
          </cell>
          <cell r="B967" t="str">
            <v>СДРУЖЕНИЕ НА СОБСТВЕНИЦИТЕ "АЙТОС ЦАР АСЕН 6"</v>
          </cell>
          <cell r="C967" t="str">
            <v>МЖС-АЙТОС, "ЦАР АСЕН" 6</v>
          </cell>
          <cell r="D967" t="str">
            <v>обл.БУРГАС</v>
          </cell>
          <cell r="E967" t="str">
            <v>общ.АЙТОС</v>
          </cell>
          <cell r="F967" t="str">
            <v>гр.АЙТОС</v>
          </cell>
          <cell r="G967" t="str">
            <v>"Ен ЕКИП" ЕООД</v>
          </cell>
          <cell r="H967" t="str">
            <v>323ЕНЕ005</v>
          </cell>
          <cell r="I967">
            <v>42259</v>
          </cell>
          <cell r="J967" t="str">
            <v>1984</v>
          </cell>
          <cell r="K967">
            <v>7160</v>
          </cell>
          <cell r="L967">
            <v>4917</v>
          </cell>
          <cell r="M967">
            <v>235</v>
          </cell>
          <cell r="N967">
            <v>96.7</v>
          </cell>
          <cell r="O967">
            <v>700778</v>
          </cell>
          <cell r="P967">
            <v>1155359</v>
          </cell>
          <cell r="Q967">
            <v>475600</v>
          </cell>
          <cell r="R967">
            <v>0</v>
          </cell>
          <cell r="S967" t="str">
            <v>F</v>
          </cell>
          <cell r="T967" t="str">
            <v>С</v>
          </cell>
          <cell r="U967" t="str">
            <v>Изолация на външна стена , Изолация на покрив, Мерки по осветление, Подмяна на дограма</v>
          </cell>
          <cell r="V967">
            <v>679720</v>
          </cell>
          <cell r="W967">
            <v>60.75</v>
          </cell>
          <cell r="X967">
            <v>102514</v>
          </cell>
          <cell r="Y967">
            <v>528395</v>
          </cell>
          <cell r="Z967">
            <v>5.1543000000000001</v>
          </cell>
          <cell r="AA967" t="str">
            <v>„НП за ЕЕ на МЖС"</v>
          </cell>
          <cell r="AB967">
            <v>58.83</v>
          </cell>
        </row>
        <row r="968">
          <cell r="A968">
            <v>176888106</v>
          </cell>
          <cell r="B968" t="str">
            <v>СДРУЖЕНИЕ НА СОБСТВЕНИЦИТЕ "ГРАДИНА</v>
          </cell>
          <cell r="C968" t="str">
            <v>МЖС</v>
          </cell>
          <cell r="D968" t="str">
            <v>обл.БУРГАС</v>
          </cell>
          <cell r="E968" t="str">
            <v>общ.АЙТОС</v>
          </cell>
          <cell r="F968" t="str">
            <v>гр.АЙТОС</v>
          </cell>
          <cell r="G968" t="str">
            <v>"Ен ЕКИП" ЕООД</v>
          </cell>
          <cell r="H968" t="str">
            <v>323ЕНЕ006</v>
          </cell>
          <cell r="I968">
            <v>42419</v>
          </cell>
          <cell r="J968" t="str">
            <v>1980</v>
          </cell>
          <cell r="K968">
            <v>2986</v>
          </cell>
          <cell r="L968">
            <v>2091</v>
          </cell>
          <cell r="M968">
            <v>160</v>
          </cell>
          <cell r="N968">
            <v>78.7</v>
          </cell>
          <cell r="O968">
            <v>333071</v>
          </cell>
          <cell r="P968">
            <v>333071</v>
          </cell>
          <cell r="Q968">
            <v>164500</v>
          </cell>
          <cell r="R968">
            <v>0</v>
          </cell>
          <cell r="S968" t="str">
            <v>E</v>
          </cell>
          <cell r="T968" t="str">
            <v>С</v>
          </cell>
          <cell r="U968" t="str">
            <v>Изолация на външна стена , Изолация на под, Изолация на покрив, Мерки по осветление, Подмяна на дограма</v>
          </cell>
          <cell r="V968">
            <v>169856</v>
          </cell>
          <cell r="W968">
            <v>52.55</v>
          </cell>
          <cell r="X968">
            <v>23499</v>
          </cell>
          <cell r="Y968">
            <v>210341</v>
          </cell>
          <cell r="Z968">
            <v>8.9510000000000005</v>
          </cell>
          <cell r="AA968" t="str">
            <v>„НП за ЕЕ на МЖС"</v>
          </cell>
          <cell r="AB968">
            <v>50.99</v>
          </cell>
        </row>
        <row r="969">
          <cell r="A969">
            <v>176862531</v>
          </cell>
          <cell r="B969" t="str">
            <v>СДРУЖЕНИЕ НА СОБСТВЕНИЦИТЕ "ВИХЪР-15, БУЛ.МИТРОПОЛИТ АНДРЕЙ #83</v>
          </cell>
          <cell r="C969" t="str">
            <v>МЖС</v>
          </cell>
          <cell r="D969" t="str">
            <v>обл.ТЪРГОВИЩЕ</v>
          </cell>
          <cell r="E969" t="str">
            <v>общ.ТЪРГОВИЩЕ</v>
          </cell>
          <cell r="F969" t="str">
            <v>гр.ТЪРГОВИЩЕ</v>
          </cell>
          <cell r="G969" t="str">
            <v>"Ен ЕКИП" ЕООД</v>
          </cell>
          <cell r="H969" t="str">
            <v>323ЕНЕ007</v>
          </cell>
          <cell r="I969">
            <v>42457</v>
          </cell>
          <cell r="J969" t="str">
            <v>1985</v>
          </cell>
          <cell r="K969">
            <v>6985</v>
          </cell>
          <cell r="L969">
            <v>5858</v>
          </cell>
          <cell r="M969">
            <v>154.4</v>
          </cell>
          <cell r="N969">
            <v>93</v>
          </cell>
          <cell r="O969">
            <v>409459</v>
          </cell>
          <cell r="P969">
            <v>904391</v>
          </cell>
          <cell r="Q969">
            <v>545000</v>
          </cell>
          <cell r="R969">
            <v>0</v>
          </cell>
          <cell r="S969" t="str">
            <v>E</v>
          </cell>
          <cell r="T969" t="str">
            <v>С</v>
          </cell>
          <cell r="U969" t="str">
            <v>Изолация на външна стена , Изолация на покрив, Мерки по осветление, Подмяна на дограма</v>
          </cell>
          <cell r="V969">
            <v>359350</v>
          </cell>
          <cell r="W969">
            <v>71.8</v>
          </cell>
          <cell r="X969">
            <v>52570</v>
          </cell>
          <cell r="Y969">
            <v>423096</v>
          </cell>
          <cell r="Z969">
            <v>8.0481999999999996</v>
          </cell>
          <cell r="AA969" t="str">
            <v>„НП за ЕЕ на МЖС"</v>
          </cell>
          <cell r="AB969">
            <v>39.729999999999997</v>
          </cell>
        </row>
        <row r="970">
          <cell r="A970">
            <v>176837082</v>
          </cell>
          <cell r="B970" t="str">
            <v>СДРУЖЕНИЕ НА СОБСТВЕНИЦИТЕ " кв. "ЗАПАД-2" бл. 53, гр. ТЪРГОВИЩЕ</v>
          </cell>
          <cell r="C970" t="str">
            <v>МЖС</v>
          </cell>
          <cell r="D970" t="str">
            <v>обл.ТЪРГОВИЩЕ</v>
          </cell>
          <cell r="E970" t="str">
            <v>общ.ТЪРГОВИЩЕ</v>
          </cell>
          <cell r="F970" t="str">
            <v>гр.ТЪРГОВИЩЕ</v>
          </cell>
          <cell r="G970" t="str">
            <v>"Ен ЕКИП" ЕООД</v>
          </cell>
          <cell r="H970" t="str">
            <v>323ЕНЕ008</v>
          </cell>
          <cell r="I970">
            <v>42457</v>
          </cell>
          <cell r="J970" t="str">
            <v>1987</v>
          </cell>
          <cell r="K970">
            <v>9099</v>
          </cell>
          <cell r="L970">
            <v>7904</v>
          </cell>
          <cell r="M970">
            <v>228.8</v>
          </cell>
          <cell r="N970">
            <v>83.6</v>
          </cell>
          <cell r="O970">
            <v>632030</v>
          </cell>
          <cell r="P970">
            <v>1808392</v>
          </cell>
          <cell r="Q970">
            <v>661000</v>
          </cell>
          <cell r="R970">
            <v>0</v>
          </cell>
          <cell r="S970" t="str">
            <v>F</v>
          </cell>
          <cell r="T970" t="str">
            <v>С</v>
          </cell>
          <cell r="U970" t="str">
            <v>Изолация на външна стена , Изолация на под, Изолация на покрив, Мерки по осветление, Подмяна на дограма</v>
          </cell>
          <cell r="V970">
            <v>1147360</v>
          </cell>
          <cell r="W970">
            <v>191.56</v>
          </cell>
          <cell r="X970">
            <v>161500</v>
          </cell>
          <cell r="Y970">
            <v>499892</v>
          </cell>
          <cell r="Z970">
            <v>3.0952999999999999</v>
          </cell>
          <cell r="AA970" t="str">
            <v>„НП за ЕЕ на МЖС"</v>
          </cell>
          <cell r="AB970">
            <v>63.44</v>
          </cell>
        </row>
        <row r="971">
          <cell r="A971">
            <v>176850244</v>
          </cell>
          <cell r="B971" t="str">
            <v>СДРУЖЕНИЕ НА СОБСТВЕНИЦИТЕ "ЗОРА - ТЪРГОВИЩЕ РЕПУБЛИКА 24 И 26</v>
          </cell>
          <cell r="C971" t="str">
            <v>МЖС</v>
          </cell>
          <cell r="D971" t="str">
            <v>обл.ТЪРГОВИЩЕ</v>
          </cell>
          <cell r="E971" t="str">
            <v>общ.ТЪРГОВИЩЕ</v>
          </cell>
          <cell r="F971" t="str">
            <v>гр.ТЪРГОВИЩЕ</v>
          </cell>
          <cell r="G971" t="str">
            <v>"Ен ЕКИП" ЕООД</v>
          </cell>
          <cell r="H971" t="str">
            <v>323ЕНЕ009</v>
          </cell>
          <cell r="I971">
            <v>42457</v>
          </cell>
          <cell r="J971" t="str">
            <v>1990</v>
          </cell>
          <cell r="K971">
            <v>3949</v>
          </cell>
          <cell r="L971">
            <v>3658</v>
          </cell>
          <cell r="M971">
            <v>132</v>
          </cell>
          <cell r="N971">
            <v>80.599999999999994</v>
          </cell>
          <cell r="O971">
            <v>483356</v>
          </cell>
          <cell r="P971">
            <v>483357</v>
          </cell>
          <cell r="Q971">
            <v>294800</v>
          </cell>
          <cell r="R971">
            <v>0</v>
          </cell>
          <cell r="S971" t="str">
            <v>D</v>
          </cell>
          <cell r="T971" t="str">
            <v>С</v>
          </cell>
          <cell r="U971" t="str">
            <v>Изолация на външна стена , Изолация на под, Изолация на покрив, Мерки по осветление, Подмяна на дограма</v>
          </cell>
          <cell r="V971">
            <v>188489</v>
          </cell>
          <cell r="W971">
            <v>36.04</v>
          </cell>
          <cell r="X971">
            <v>27274</v>
          </cell>
          <cell r="Y971">
            <v>267566</v>
          </cell>
          <cell r="Z971">
            <v>9.8102</v>
          </cell>
          <cell r="AA971" t="str">
            <v>„НП за ЕЕ на МЖС"</v>
          </cell>
          <cell r="AB971">
            <v>38.99</v>
          </cell>
        </row>
        <row r="972">
          <cell r="A972">
            <v>176825561</v>
          </cell>
          <cell r="B972" t="str">
            <v>Сдружение на собствениците ,,ЦИМРЕМОНТ,ГР.ПЛЕВЕН,Ж.К.,,ДРУЖБА,,БЛ.315,,</v>
          </cell>
          <cell r="C972" t="str">
            <v>МЖС-ПЛЕВЕН, "ДРУЖБА", БЛ. 315</v>
          </cell>
          <cell r="D972" t="str">
            <v>обл.ПЛЕВЕН</v>
          </cell>
          <cell r="E972" t="str">
            <v>общ.ПЛЕВЕН</v>
          </cell>
          <cell r="F972" t="str">
            <v>гр.ПЛЕВЕН</v>
          </cell>
          <cell r="G972" t="str">
            <v>"АРК ДИЗАЙН" ЕООД</v>
          </cell>
          <cell r="H972" t="str">
            <v>327АРК015</v>
          </cell>
          <cell r="I972">
            <v>42291</v>
          </cell>
          <cell r="J972" t="str">
            <v>1996</v>
          </cell>
          <cell r="K972">
            <v>6135.6</v>
          </cell>
          <cell r="L972">
            <v>4554.17</v>
          </cell>
          <cell r="M972">
            <v>175.9</v>
          </cell>
          <cell r="N972">
            <v>81.400000000000006</v>
          </cell>
          <cell r="O972">
            <v>308669</v>
          </cell>
          <cell r="P972">
            <v>800950</v>
          </cell>
          <cell r="Q972">
            <v>370700</v>
          </cell>
          <cell r="R972">
            <v>0</v>
          </cell>
          <cell r="S972" t="str">
            <v>E</v>
          </cell>
          <cell r="T972" t="str">
            <v>B</v>
          </cell>
          <cell r="U972" t="str">
            <v>Изолация на външна стена , Изолация на под, Мерки по осветление, Подмяна на дограма</v>
          </cell>
          <cell r="V972">
            <v>430253</v>
          </cell>
          <cell r="W972">
            <v>165.83</v>
          </cell>
          <cell r="X972">
            <v>99080.42</v>
          </cell>
          <cell r="Y972">
            <v>287644.09999999998</v>
          </cell>
          <cell r="Z972">
            <v>2.9030999999999998</v>
          </cell>
          <cell r="AA972" t="str">
            <v>„НП за ЕЕ на МЖС"</v>
          </cell>
          <cell r="AB972">
            <v>53.71</v>
          </cell>
        </row>
        <row r="973">
          <cell r="A973">
            <v>176832666</v>
          </cell>
          <cell r="B973" t="str">
            <v>СДРУЖЕНИЕ НА СОБСТВЕНИЦИТЕ "МАДАРСКИ КОННИК 117, ГР. КАСПИЧАН"</v>
          </cell>
          <cell r="C973" t="str">
            <v>МЖС- БЛ.117</v>
          </cell>
          <cell r="D973" t="str">
            <v>обл.ШУМЕН</v>
          </cell>
          <cell r="E973" t="str">
            <v>общ.КАСПИЧАН</v>
          </cell>
          <cell r="F973" t="str">
            <v>гр.КАСПИЧАН</v>
          </cell>
          <cell r="G973" t="str">
            <v>"КОПИЛИНК" ЕООД</v>
          </cell>
          <cell r="H973" t="str">
            <v>331КПЛ039</v>
          </cell>
          <cell r="I973">
            <v>42264</v>
          </cell>
          <cell r="J973" t="str">
            <v>1987</v>
          </cell>
          <cell r="K973">
            <v>4373</v>
          </cell>
          <cell r="L973">
            <v>4373</v>
          </cell>
          <cell r="M973">
            <v>269.5</v>
          </cell>
          <cell r="N973">
            <v>86.3</v>
          </cell>
          <cell r="O973">
            <v>1178617</v>
          </cell>
          <cell r="P973">
            <v>1178617</v>
          </cell>
          <cell r="Q973">
            <v>375860</v>
          </cell>
          <cell r="R973">
            <v>0</v>
          </cell>
          <cell r="S973" t="str">
            <v>E</v>
          </cell>
          <cell r="T973" t="str">
            <v>B</v>
          </cell>
          <cell r="U973" t="str">
            <v>Изолация на външна стена , Изолация на под, Изолация на покрив, Мерки по осветление, Подмяна на дограма</v>
          </cell>
          <cell r="V973">
            <v>147383</v>
          </cell>
          <cell r="W973">
            <v>48.08</v>
          </cell>
          <cell r="X973">
            <v>318132.01</v>
          </cell>
          <cell r="Y973">
            <v>83547.649999999994</v>
          </cell>
          <cell r="Z973">
            <v>0.2626</v>
          </cell>
          <cell r="AA973" t="str">
            <v>„НП за ЕЕ на МЖС"</v>
          </cell>
          <cell r="AB973">
            <v>12.5</v>
          </cell>
        </row>
        <row r="974">
          <cell r="A974">
            <v>176840104</v>
          </cell>
          <cell r="B974" t="str">
            <v>СДРУЖЕНИЕ НА СОБСТВЕНИЦИТЕ "УЛ. МАДАРСКИ КОННИК #119 - ПОГЛЕД КЪМ БЪДЕЩЕТО</v>
          </cell>
          <cell r="C974" t="str">
            <v>МЖС</v>
          </cell>
          <cell r="D974" t="str">
            <v>обл.ШУМЕН</v>
          </cell>
          <cell r="E974" t="str">
            <v>общ.КАСПИЧАН</v>
          </cell>
          <cell r="F974" t="str">
            <v>гр.КАСПИЧАН</v>
          </cell>
          <cell r="G974" t="str">
            <v>"КОПИЛИНК" ЕООД</v>
          </cell>
          <cell r="H974" t="str">
            <v>331КПЛ040</v>
          </cell>
          <cell r="I974">
            <v>42264</v>
          </cell>
          <cell r="J974" t="str">
            <v>1987</v>
          </cell>
          <cell r="K974">
            <v>3557</v>
          </cell>
          <cell r="L974">
            <v>3557</v>
          </cell>
          <cell r="M974">
            <v>340.2</v>
          </cell>
          <cell r="N974">
            <v>98.6</v>
          </cell>
          <cell r="O974">
            <v>1210013</v>
          </cell>
          <cell r="P974">
            <v>1210013</v>
          </cell>
          <cell r="Q974">
            <v>350580</v>
          </cell>
          <cell r="R974">
            <v>0</v>
          </cell>
          <cell r="S974" t="str">
            <v>F</v>
          </cell>
          <cell r="T974" t="str">
            <v>B</v>
          </cell>
          <cell r="U974" t="str">
            <v>Изолация на външна стена , Изолация на под, Изолация на покрив, Мерки по осветление, Подмяна на дограма</v>
          </cell>
          <cell r="V974">
            <v>685159.3</v>
          </cell>
          <cell r="W974">
            <v>50.17</v>
          </cell>
          <cell r="X974">
            <v>100431.67999999999</v>
          </cell>
          <cell r="Y974">
            <v>285733.86</v>
          </cell>
          <cell r="Z974">
            <v>2.8450000000000002</v>
          </cell>
          <cell r="AA974" t="str">
            <v>„НП за ЕЕ на МЖС"</v>
          </cell>
          <cell r="AB974">
            <v>56.62</v>
          </cell>
        </row>
        <row r="975">
          <cell r="A975">
            <v>176817835</v>
          </cell>
          <cell r="B975" t="str">
            <v>СДРУЖЕНИЕ НА СОБСТВЕНИЦИТЕ ""Единство"-гр.Хасково, бул."Васил Левски" N 63"</v>
          </cell>
          <cell r="C975" t="str">
            <v>МЖС-ХАСКОВО, "ВАСИЛ ЛЕВСКИ" 63</v>
          </cell>
          <cell r="D975" t="str">
            <v>обл.ХАСКОВО</v>
          </cell>
          <cell r="E975" t="str">
            <v>общ.ХАСКОВО</v>
          </cell>
          <cell r="F975" t="str">
            <v>гр.ХАСКОВО</v>
          </cell>
          <cell r="G975" t="str">
            <v>"КОПИЛИНК" ЕООД</v>
          </cell>
          <cell r="H975" t="str">
            <v>331КПЛ044</v>
          </cell>
          <cell r="I975">
            <v>42333</v>
          </cell>
          <cell r="J975" t="str">
            <v>1986</v>
          </cell>
          <cell r="K975">
            <v>10841.63</v>
          </cell>
          <cell r="L975">
            <v>10841.63</v>
          </cell>
          <cell r="M975">
            <v>216.9</v>
          </cell>
          <cell r="N975">
            <v>101.6</v>
          </cell>
          <cell r="O975">
            <v>831819</v>
          </cell>
          <cell r="P975">
            <v>2352190</v>
          </cell>
          <cell r="Q975">
            <v>1102490</v>
          </cell>
          <cell r="R975">
            <v>0</v>
          </cell>
          <cell r="S975" t="str">
            <v>F</v>
          </cell>
          <cell r="T975" t="str">
            <v>С</v>
          </cell>
          <cell r="U975" t="str">
            <v>Изолация на външна стена , Изолация на под, Изолация на покрив, Мерки по осветление, Подмяна на дограма</v>
          </cell>
          <cell r="V975">
            <v>1249707.3899999999</v>
          </cell>
          <cell r="W975">
            <v>241.14</v>
          </cell>
          <cell r="X975">
            <v>85580.447</v>
          </cell>
          <cell r="Y975">
            <v>809635</v>
          </cell>
          <cell r="Z975">
            <v>9.4604999999999997</v>
          </cell>
          <cell r="AA975" t="str">
            <v>„НП за ЕЕ на МЖС"</v>
          </cell>
          <cell r="AB975">
            <v>53.12</v>
          </cell>
        </row>
        <row r="976">
          <cell r="A976">
            <v>176820169</v>
          </cell>
          <cell r="B976" t="str">
            <v>СДРУЖЕНИЕ НА СОБСТВЕНИЦИТЕ "Гр.Хасково, община Хасково, бул."В.Левски" N 61"</v>
          </cell>
          <cell r="C976" t="str">
            <v>МЖС-ХАСКОВО, "ВАСИЛ ЛЕВСКИ" 61</v>
          </cell>
          <cell r="D976" t="str">
            <v>обл.ХАСКОВО</v>
          </cell>
          <cell r="E976" t="str">
            <v>общ.ХАСКОВО</v>
          </cell>
          <cell r="F976" t="str">
            <v>гр.ХАСКОВО</v>
          </cell>
          <cell r="G976" t="str">
            <v>"КОПИЛИНК" ЕООД</v>
          </cell>
          <cell r="H976" t="str">
            <v>331КПЛ045</v>
          </cell>
          <cell r="I976">
            <v>42333</v>
          </cell>
          <cell r="J976" t="str">
            <v>1986</v>
          </cell>
          <cell r="K976">
            <v>4826.7</v>
          </cell>
          <cell r="L976">
            <v>4826.7</v>
          </cell>
          <cell r="M976">
            <v>219.9</v>
          </cell>
          <cell r="N976">
            <v>92.2</v>
          </cell>
          <cell r="O976">
            <v>425536</v>
          </cell>
          <cell r="P976">
            <v>1062001</v>
          </cell>
          <cell r="Q976">
            <v>444990</v>
          </cell>
          <cell r="R976">
            <v>0</v>
          </cell>
          <cell r="S976" t="str">
            <v>F</v>
          </cell>
          <cell r="T976" t="str">
            <v>С</v>
          </cell>
          <cell r="U976" t="str">
            <v>Изолация на външна стена , Изолация на под, Изолация на покрив, Мерки по осветление, Подмяна на дограма</v>
          </cell>
          <cell r="V976">
            <v>617015.18999999994</v>
          </cell>
          <cell r="W976">
            <v>123.14</v>
          </cell>
          <cell r="X976">
            <v>42739.680999999997</v>
          </cell>
          <cell r="Y976">
            <v>415747.72</v>
          </cell>
          <cell r="Z976">
            <v>9.7273999999999994</v>
          </cell>
          <cell r="AA976" t="str">
            <v>„НП за ЕЕ на МЖС"</v>
          </cell>
          <cell r="AB976">
            <v>58.09</v>
          </cell>
        </row>
        <row r="977">
          <cell r="A977">
            <v>176819359</v>
          </cell>
          <cell r="B977" t="str">
            <v>СДРУЖЕНИЕ НА СОБСТВЕНИЦИТЕ "Гр.Хасково, бул."Васил Левски" блок N 30"</v>
          </cell>
          <cell r="C977" t="str">
            <v>МЖС-ХАСКОВО, "ВАСИЛ ЛЕВСКИ" 30</v>
          </cell>
          <cell r="D977" t="str">
            <v>обл.ХАСКОВО</v>
          </cell>
          <cell r="E977" t="str">
            <v>общ.ХАСКОВО</v>
          </cell>
          <cell r="F977" t="str">
            <v>гр.ХАСКОВО</v>
          </cell>
          <cell r="G977" t="str">
            <v>"КОПИЛИНК" ЕООД</v>
          </cell>
          <cell r="H977" t="str">
            <v>331КПЛ046</v>
          </cell>
          <cell r="I977">
            <v>42333</v>
          </cell>
          <cell r="J977" t="str">
            <v>1976</v>
          </cell>
          <cell r="K977">
            <v>5767.3</v>
          </cell>
          <cell r="L977">
            <v>5767.3</v>
          </cell>
          <cell r="M977">
            <v>203.3</v>
          </cell>
          <cell r="N977">
            <v>94.7</v>
          </cell>
          <cell r="O977">
            <v>335563</v>
          </cell>
          <cell r="P977">
            <v>1172288</v>
          </cell>
          <cell r="Q977">
            <v>546070</v>
          </cell>
          <cell r="R977">
            <v>0</v>
          </cell>
          <cell r="S977" t="str">
            <v>F</v>
          </cell>
          <cell r="T977" t="str">
            <v>С</v>
          </cell>
          <cell r="U977" t="str">
            <v>Изолация на външна стена , Изолация на под, Изолация на покрив, Мерки по осветление, Подмяна на дограма</v>
          </cell>
          <cell r="V977">
            <v>626215.13</v>
          </cell>
          <cell r="W977">
            <v>115.26</v>
          </cell>
          <cell r="X977">
            <v>42207.03</v>
          </cell>
          <cell r="Y977">
            <v>432521.52</v>
          </cell>
          <cell r="Z977">
            <v>10.2476</v>
          </cell>
          <cell r="AA977" t="str">
            <v>„НП за ЕЕ на МЖС"</v>
          </cell>
          <cell r="AB977">
            <v>53.41</v>
          </cell>
        </row>
        <row r="978">
          <cell r="A978">
            <v>176817689</v>
          </cell>
          <cell r="B978" t="str">
            <v>СДРУЖЕНИЕ НА СОБСТВЕНИЦИТЕ "Прогрес - гр.Хасково, ул."Ком" N 6"</v>
          </cell>
          <cell r="C978" t="str">
            <v>МЖС-ХАСКОВО, "КОМ" 6</v>
          </cell>
          <cell r="D978" t="str">
            <v>обл.ХАСКОВО</v>
          </cell>
          <cell r="E978" t="str">
            <v>общ.ХАСКОВО</v>
          </cell>
          <cell r="F978" t="str">
            <v>гр.ХАСКОВО</v>
          </cell>
          <cell r="G978" t="str">
            <v>"КОПИЛИНК" ЕООД</v>
          </cell>
          <cell r="H978" t="str">
            <v>331КПЛ047</v>
          </cell>
          <cell r="I978">
            <v>42333</v>
          </cell>
          <cell r="J978" t="str">
            <v>1986</v>
          </cell>
          <cell r="K978">
            <v>6595</v>
          </cell>
          <cell r="L978">
            <v>6595</v>
          </cell>
          <cell r="M978">
            <v>191.3</v>
          </cell>
          <cell r="N978">
            <v>87.9</v>
          </cell>
          <cell r="O978">
            <v>392592</v>
          </cell>
          <cell r="P978">
            <v>1262350</v>
          </cell>
          <cell r="Q978">
            <v>580520</v>
          </cell>
          <cell r="R978">
            <v>0</v>
          </cell>
          <cell r="S978" t="str">
            <v>E</v>
          </cell>
          <cell r="T978" t="str">
            <v>С</v>
          </cell>
          <cell r="U978" t="str">
            <v>Изолация на външна стена , Изолация на под, Изолация на покрив, Мерки по осветление, Подмяна на дограма</v>
          </cell>
          <cell r="V978">
            <v>681826.58</v>
          </cell>
          <cell r="W978">
            <v>123.71</v>
          </cell>
          <cell r="X978">
            <v>45517.47</v>
          </cell>
          <cell r="Y978">
            <v>468089.52</v>
          </cell>
          <cell r="Z978">
            <v>10.2837</v>
          </cell>
          <cell r="AA978" t="str">
            <v>„НП за ЕЕ на МЖС"</v>
          </cell>
          <cell r="AB978">
            <v>54.01</v>
          </cell>
        </row>
        <row r="979">
          <cell r="A979">
            <v>176819683</v>
          </cell>
          <cell r="B979" t="str">
            <v>СДРУЖЕНИЕ НА СОБСТВЕНИЦИТЕ "Гр.Хасково, бул."Илинден" N 30, вх."А" и вх."Б""</v>
          </cell>
          <cell r="C979" t="str">
            <v>МЖС-ХАСКОВО, "ИЛИНДЕН" 30</v>
          </cell>
          <cell r="D979" t="str">
            <v>обл.ХАСКОВО</v>
          </cell>
          <cell r="E979" t="str">
            <v>общ.ХАСКОВО</v>
          </cell>
          <cell r="F979" t="str">
            <v>гр.ХАСКОВО</v>
          </cell>
          <cell r="G979" t="str">
            <v>"КОПИЛИНК" ЕООД</v>
          </cell>
          <cell r="H979" t="str">
            <v>331КПЛ048</v>
          </cell>
          <cell r="I979">
            <v>42333</v>
          </cell>
          <cell r="J979" t="str">
            <v>1976</v>
          </cell>
          <cell r="K979">
            <v>3731.41</v>
          </cell>
          <cell r="L979">
            <v>3731.41</v>
          </cell>
          <cell r="M979">
            <v>191</v>
          </cell>
          <cell r="N979">
            <v>88.3</v>
          </cell>
          <cell r="O979">
            <v>269475</v>
          </cell>
          <cell r="P979">
            <v>712540</v>
          </cell>
          <cell r="Q979">
            <v>329380</v>
          </cell>
          <cell r="R979">
            <v>0</v>
          </cell>
          <cell r="S979" t="str">
            <v>F</v>
          </cell>
          <cell r="T979" t="str">
            <v>С</v>
          </cell>
          <cell r="U979" t="str">
            <v>Изолация на външна стена , Изолация на под, Изолация на покрив, Мерки по осветление, Подмяна на дограма</v>
          </cell>
          <cell r="V979">
            <v>383156.55</v>
          </cell>
          <cell r="W979">
            <v>111.07299999999999</v>
          </cell>
          <cell r="X979">
            <v>32948.5</v>
          </cell>
          <cell r="Y979">
            <v>267868.32</v>
          </cell>
          <cell r="Z979">
            <v>8.1298999999999992</v>
          </cell>
          <cell r="AA979" t="str">
            <v>„НП за ЕЕ на МЖС"</v>
          </cell>
          <cell r="AB979">
            <v>53.77</v>
          </cell>
        </row>
        <row r="980">
          <cell r="A980">
            <v>176818823</v>
          </cell>
          <cell r="B980" t="str">
            <v>СДРУЖЕНИЕ НА СОБСТВЕНИЦИТЕ "Гр.Хасково, бул."Илинден" N 38"</v>
          </cell>
          <cell r="C980" t="str">
            <v>МЖС-ХАСКОВО, "ИЛИНДЕН" 38</v>
          </cell>
          <cell r="D980" t="str">
            <v>обл.ХАСКОВО</v>
          </cell>
          <cell r="E980" t="str">
            <v>общ.ХАСКОВО</v>
          </cell>
          <cell r="F980" t="str">
            <v>гр.ХАСКОВО</v>
          </cell>
          <cell r="G980" t="str">
            <v>"КОПИЛИНК" ЕООД</v>
          </cell>
          <cell r="H980" t="str">
            <v>331КПЛ049</v>
          </cell>
          <cell r="I980">
            <v>42333</v>
          </cell>
          <cell r="J980" t="str">
            <v>1976</v>
          </cell>
          <cell r="K980">
            <v>5788</v>
          </cell>
          <cell r="L980">
            <v>5788</v>
          </cell>
          <cell r="M980">
            <v>196.8</v>
          </cell>
          <cell r="N980">
            <v>89.6</v>
          </cell>
          <cell r="O980">
            <v>391938</v>
          </cell>
          <cell r="P980">
            <v>1139208</v>
          </cell>
          <cell r="Q980">
            <v>518430</v>
          </cell>
          <cell r="R980">
            <v>0</v>
          </cell>
          <cell r="S980" t="str">
            <v>F</v>
          </cell>
          <cell r="T980" t="str">
            <v>С</v>
          </cell>
          <cell r="U980" t="str">
            <v>Изолация на външна стена , Изолация на под, Изолация на покрив, Мерки по осветление, Подмяна на дограма</v>
          </cell>
          <cell r="V980">
            <v>620775.22</v>
          </cell>
          <cell r="W980">
            <v>119.37</v>
          </cell>
          <cell r="X980">
            <v>43369.81</v>
          </cell>
          <cell r="Y980">
            <v>404221.88</v>
          </cell>
          <cell r="Z980">
            <v>9.3202999999999996</v>
          </cell>
          <cell r="AA980" t="str">
            <v>„НП за ЕЕ на МЖС"</v>
          </cell>
          <cell r="AB980">
            <v>54.49</v>
          </cell>
        </row>
        <row r="981">
          <cell r="A981">
            <v>176819957</v>
          </cell>
          <cell r="B981" t="str">
            <v>СДРУЖЕНИЕ НА СОБСТВЕНИЦИТЕ ""Саниране на жилищен блок ул."Георги Кирков" 56-66" гр.Хасково"</v>
          </cell>
          <cell r="C981" t="str">
            <v>МЖС-ХАСКОВО, "ГЕОРГИ КИРКОВ" 56-66</v>
          </cell>
          <cell r="D981" t="str">
            <v>обл.ХАСКОВО</v>
          </cell>
          <cell r="E981" t="str">
            <v>общ.ХАСКОВО</v>
          </cell>
          <cell r="F981" t="str">
            <v>гр.ХАСКОВО</v>
          </cell>
          <cell r="G981" t="str">
            <v>"КОПИЛИНК" ЕООД</v>
          </cell>
          <cell r="H981" t="str">
            <v>331КПЛ050</v>
          </cell>
          <cell r="I981">
            <v>42333</v>
          </cell>
          <cell r="J981" t="str">
            <v>1986</v>
          </cell>
          <cell r="K981">
            <v>7123.58</v>
          </cell>
          <cell r="L981">
            <v>7123.58</v>
          </cell>
          <cell r="M981">
            <v>199.8</v>
          </cell>
          <cell r="N981">
            <v>95.4</v>
          </cell>
          <cell r="O981">
            <v>449601</v>
          </cell>
          <cell r="P981">
            <v>1423687</v>
          </cell>
          <cell r="Q981">
            <v>680060</v>
          </cell>
          <cell r="R981">
            <v>0</v>
          </cell>
          <cell r="S981" t="str">
            <v>F</v>
          </cell>
          <cell r="T981" t="str">
            <v>С</v>
          </cell>
          <cell r="U981" t="str">
            <v>Изолация на външна стена , Изолация на под, Изолация на покрив, Мерки по осветление, Подмяна на дограма</v>
          </cell>
          <cell r="V981">
            <v>743625.46</v>
          </cell>
          <cell r="W981">
            <v>122.49</v>
          </cell>
          <cell r="X981">
            <v>46862.677000000003</v>
          </cell>
          <cell r="Y981">
            <v>541775</v>
          </cell>
          <cell r="Z981">
            <v>11.5609</v>
          </cell>
          <cell r="AA981" t="str">
            <v>„НП за ЕЕ на МЖС"</v>
          </cell>
          <cell r="AB981">
            <v>52.23</v>
          </cell>
        </row>
        <row r="982">
          <cell r="A982">
            <v>176823293</v>
          </cell>
          <cell r="B982" t="str">
            <v>СДРУЖЕНИЕ НА СОБСТВЕНИЦИТЕ "гр.ТРОЯН ж.к.ЛЪГЪТ бл.219 "</v>
          </cell>
          <cell r="C982" t="str">
            <v>МЖС-ТРОЯН, "ЛЪГЪТ", БЛ. 219</v>
          </cell>
          <cell r="D982" t="str">
            <v>обл.ЛОВЕЧ</v>
          </cell>
          <cell r="E982" t="str">
            <v>общ.ТРОЯН</v>
          </cell>
          <cell r="F982" t="str">
            <v>гр.ТРОЯН</v>
          </cell>
          <cell r="G982" t="str">
            <v>"КОПИЛИНК" ЕООД</v>
          </cell>
          <cell r="H982" t="str">
            <v>331КПЛ055</v>
          </cell>
          <cell r="I982">
            <v>42355</v>
          </cell>
          <cell r="J982" t="str">
            <v>1989</v>
          </cell>
          <cell r="K982">
            <v>4570</v>
          </cell>
          <cell r="L982">
            <v>4570</v>
          </cell>
          <cell r="M982">
            <v>241.1</v>
          </cell>
          <cell r="N982">
            <v>94</v>
          </cell>
          <cell r="O982">
            <v>1011932</v>
          </cell>
          <cell r="P982">
            <v>1102262</v>
          </cell>
          <cell r="Q982">
            <v>429990</v>
          </cell>
          <cell r="R982">
            <v>0</v>
          </cell>
          <cell r="S982" t="str">
            <v>F</v>
          </cell>
          <cell r="T982" t="str">
            <v>С</v>
          </cell>
          <cell r="U982" t="str">
            <v>Изолация на външна стена , Изолация на под, Изолация на покрив, Мерки по осветление, Подмяна на дограма</v>
          </cell>
          <cell r="V982">
            <v>672276.8</v>
          </cell>
          <cell r="W982">
            <v>128.93</v>
          </cell>
          <cell r="X982">
            <v>46152.62</v>
          </cell>
          <cell r="Y982">
            <v>352947.24</v>
          </cell>
          <cell r="Z982">
            <v>7.6473000000000004</v>
          </cell>
          <cell r="AA982" t="str">
            <v>„НП за ЕЕ на МЖС"</v>
          </cell>
          <cell r="AB982">
            <v>60.99</v>
          </cell>
        </row>
        <row r="983">
          <cell r="A983">
            <v>176827740</v>
          </cell>
          <cell r="B983" t="str">
            <v>СДРУЖЕНИЕ НА СОБСТВЕНИЦИТЕ "Град Троян - ж.к.Лъгът блок 13 "</v>
          </cell>
          <cell r="C983" t="str">
            <v>МЖС-ТРОЯН, "ЛЪГЪТ", БЛ. 13</v>
          </cell>
          <cell r="D983" t="str">
            <v>обл.ЛОВЕЧ</v>
          </cell>
          <cell r="E983" t="str">
            <v>общ.ТРОЯН</v>
          </cell>
          <cell r="F983" t="str">
            <v>гр.ТРОЯН</v>
          </cell>
          <cell r="G983" t="str">
            <v>"КОПИЛИНК" ЕООД</v>
          </cell>
          <cell r="H983" t="str">
            <v>331КПЛ056</v>
          </cell>
          <cell r="I983">
            <v>42356</v>
          </cell>
          <cell r="J983" t="str">
            <v>1974</v>
          </cell>
          <cell r="K983">
            <v>3318.84</v>
          </cell>
          <cell r="L983">
            <v>3055</v>
          </cell>
          <cell r="M983">
            <v>202.7</v>
          </cell>
          <cell r="N983">
            <v>107</v>
          </cell>
          <cell r="O983">
            <v>591734</v>
          </cell>
          <cell r="P983">
            <v>619598</v>
          </cell>
          <cell r="Q983">
            <v>327100</v>
          </cell>
          <cell r="R983">
            <v>0</v>
          </cell>
          <cell r="S983" t="str">
            <v>E</v>
          </cell>
          <cell r="T983" t="str">
            <v>С</v>
          </cell>
          <cell r="U983" t="str">
            <v>Изолация на външна стена , Изолация на под, Изолация на покрив, Мерки по осветление, Подмяна на дограма</v>
          </cell>
          <cell r="V983">
            <v>293488</v>
          </cell>
          <cell r="W983">
            <v>40.35</v>
          </cell>
          <cell r="X983">
            <v>13922</v>
          </cell>
          <cell r="Y983">
            <v>234703</v>
          </cell>
          <cell r="Z983">
            <v>16.8584</v>
          </cell>
          <cell r="AA983" t="str">
            <v>„НП за ЕЕ на МЖС"</v>
          </cell>
          <cell r="AB983">
            <v>47.36</v>
          </cell>
        </row>
        <row r="984">
          <cell r="A984">
            <v>176825209</v>
          </cell>
          <cell r="B984" t="str">
            <v>Сдружение на собствениците"Град Троян ж.к.Младост блок 3</v>
          </cell>
          <cell r="C984" t="str">
            <v>МЖС</v>
          </cell>
          <cell r="D984" t="str">
            <v>обл.ЛОВЕЧ</v>
          </cell>
          <cell r="E984" t="str">
            <v>общ.ТРОЯН</v>
          </cell>
          <cell r="F984" t="str">
            <v>гр.ТРОЯН</v>
          </cell>
          <cell r="G984" t="str">
            <v>"КОПИЛИНК" ЕООД</v>
          </cell>
          <cell r="H984" t="str">
            <v>331КПЛ057</v>
          </cell>
          <cell r="I984">
            <v>42356</v>
          </cell>
          <cell r="J984" t="str">
            <v>1973</v>
          </cell>
          <cell r="K984">
            <v>3191</v>
          </cell>
          <cell r="L984">
            <v>2556</v>
          </cell>
          <cell r="M984">
            <v>315</v>
          </cell>
          <cell r="N984">
            <v>117.8</v>
          </cell>
          <cell r="O984">
            <v>383570</v>
          </cell>
          <cell r="P984">
            <v>805005</v>
          </cell>
          <cell r="Q984">
            <v>308280</v>
          </cell>
          <cell r="R984">
            <v>0</v>
          </cell>
          <cell r="S984" t="str">
            <v>G</v>
          </cell>
          <cell r="T984" t="str">
            <v>С</v>
          </cell>
          <cell r="U984" t="str">
            <v>Изолация на външна стена , Изолация на под, Изолация на покрив, Мерки по осветление, Подмяна на дограма</v>
          </cell>
          <cell r="V984">
            <v>501725</v>
          </cell>
          <cell r="W984">
            <v>96.21</v>
          </cell>
          <cell r="X984">
            <v>34440.639999999999</v>
          </cell>
          <cell r="Y984">
            <v>316725</v>
          </cell>
          <cell r="Z984">
            <v>9.1961999999999993</v>
          </cell>
          <cell r="AA984" t="str">
            <v>„НП за ЕЕ на МЖС"</v>
          </cell>
          <cell r="AB984">
            <v>62.32</v>
          </cell>
        </row>
        <row r="985">
          <cell r="A985">
            <v>176825052</v>
          </cell>
          <cell r="B985" t="str">
            <v>СДРУЖЕНИЕ НА СОБСТВЕНИЦИТЕ "Сакар 1" - гр.Хасково, бул."Васил Левски" N 34</v>
          </cell>
          <cell r="C985" t="str">
            <v>МЖС-ХАСКОВО, "ВАСИЛ ЛЕВСКИ" 34</v>
          </cell>
          <cell r="D985" t="str">
            <v>обл.ХАСКОВО</v>
          </cell>
          <cell r="E985" t="str">
            <v>общ.ХАСКОВО</v>
          </cell>
          <cell r="F985" t="str">
            <v>гр.ХАСКОВО</v>
          </cell>
          <cell r="G985" t="str">
            <v>"КОПИЛИНК" ЕООД</v>
          </cell>
          <cell r="H985" t="str">
            <v>331КПЛ058</v>
          </cell>
          <cell r="I985">
            <v>42356</v>
          </cell>
          <cell r="J985" t="str">
            <v>1984</v>
          </cell>
          <cell r="K985">
            <v>5767.3</v>
          </cell>
          <cell r="L985">
            <v>5198.4799999999996</v>
          </cell>
          <cell r="M985">
            <v>157.4</v>
          </cell>
          <cell r="N985">
            <v>81.599999999999994</v>
          </cell>
          <cell r="O985">
            <v>366667</v>
          </cell>
          <cell r="P985">
            <v>818203</v>
          </cell>
          <cell r="Q985">
            <v>424360</v>
          </cell>
          <cell r="R985">
            <v>0</v>
          </cell>
          <cell r="S985" t="str">
            <v>E</v>
          </cell>
          <cell r="T985" t="str">
            <v>С</v>
          </cell>
          <cell r="U985" t="str">
            <v>Изолация на външна стена , Изолация на под, Изолация на покрив, Мерки по осветление, Подмяна на дограма</v>
          </cell>
          <cell r="V985">
            <v>393842</v>
          </cell>
          <cell r="W985">
            <v>106.54</v>
          </cell>
          <cell r="X985">
            <v>32182.57</v>
          </cell>
          <cell r="Y985">
            <v>327423.68</v>
          </cell>
          <cell r="Z985">
            <v>10.1739</v>
          </cell>
          <cell r="AA985" t="str">
            <v>„НП за ЕЕ на МЖС"</v>
          </cell>
          <cell r="AB985">
            <v>48.13</v>
          </cell>
        </row>
        <row r="986">
          <cell r="A986">
            <v>176826097</v>
          </cell>
          <cell r="B986" t="str">
            <v>СДРУЖЕНИЕ НА СОБСТВЕНИЦИТЕ "Гр.Хасково, ул."Цар Иван Асен II" 23-27"</v>
          </cell>
          <cell r="C986" t="str">
            <v>МЖС</v>
          </cell>
          <cell r="D986" t="str">
            <v>обл.ХАСКОВО</v>
          </cell>
          <cell r="E986" t="str">
            <v>общ.ХАСКОВО</v>
          </cell>
          <cell r="F986" t="str">
            <v>гр.ХАСКОВО</v>
          </cell>
          <cell r="G986" t="str">
            <v>"КОПИЛИНК" ЕООД</v>
          </cell>
          <cell r="H986" t="str">
            <v>331КПЛ059</v>
          </cell>
          <cell r="I986">
            <v>42356</v>
          </cell>
          <cell r="J986" t="str">
            <v>1987</v>
          </cell>
          <cell r="K986">
            <v>4127.84</v>
          </cell>
          <cell r="L986">
            <v>3666.5</v>
          </cell>
          <cell r="M986">
            <v>144.19999999999999</v>
          </cell>
          <cell r="N986">
            <v>80.7</v>
          </cell>
          <cell r="O986">
            <v>250419</v>
          </cell>
          <cell r="P986">
            <v>528431</v>
          </cell>
          <cell r="Q986">
            <v>295450</v>
          </cell>
          <cell r="R986">
            <v>0</v>
          </cell>
          <cell r="S986" t="str">
            <v>E</v>
          </cell>
          <cell r="T986" t="str">
            <v>С</v>
          </cell>
          <cell r="U986" t="str">
            <v>Изолация на външна стена , Изолация на под, Изолация на покрив, Мерки по осветление, Подмяна на дограма</v>
          </cell>
          <cell r="V986">
            <v>232981</v>
          </cell>
          <cell r="W986">
            <v>64.8</v>
          </cell>
          <cell r="X986">
            <v>19247.3</v>
          </cell>
          <cell r="Y986">
            <v>245968.6</v>
          </cell>
          <cell r="Z986">
            <v>12.779299999999999</v>
          </cell>
          <cell r="AA986" t="str">
            <v>„НП за ЕЕ на МЖС"</v>
          </cell>
          <cell r="AB986">
            <v>44.08</v>
          </cell>
        </row>
        <row r="987">
          <cell r="A987">
            <v>176826147</v>
          </cell>
          <cell r="B987" t="str">
            <v>СДРУЖЕНИЕ НА СОБСТВЕНИЦИТЕ ""Десант" - гр.Хасково, ул."Ком" N 4"</v>
          </cell>
          <cell r="C987" t="str">
            <v>МЖС-ХАСКОВО, "КОМ" 4</v>
          </cell>
          <cell r="D987" t="str">
            <v>обл.ХАСКОВО</v>
          </cell>
          <cell r="E987" t="str">
            <v>общ.ХАСКОВО</v>
          </cell>
          <cell r="F987" t="str">
            <v>гр.ХАСКОВО</v>
          </cell>
          <cell r="G987" t="str">
            <v>"КОПИЛИНК" ЕООД</v>
          </cell>
          <cell r="H987" t="str">
            <v>331КПЛ060</v>
          </cell>
          <cell r="I987">
            <v>42356</v>
          </cell>
          <cell r="J987" t="str">
            <v>1990</v>
          </cell>
          <cell r="K987">
            <v>8056.35</v>
          </cell>
          <cell r="L987">
            <v>7135.46</v>
          </cell>
          <cell r="M987">
            <v>149.69999999999999</v>
          </cell>
          <cell r="N987">
            <v>81.599999999999994</v>
          </cell>
          <cell r="O987">
            <v>600160</v>
          </cell>
          <cell r="P987">
            <v>1068435</v>
          </cell>
          <cell r="Q987">
            <v>582640</v>
          </cell>
          <cell r="R987">
            <v>0</v>
          </cell>
          <cell r="S987" t="str">
            <v>E</v>
          </cell>
          <cell r="T987" t="str">
            <v>С</v>
          </cell>
          <cell r="U987" t="str">
            <v>Изолация на външна стена , Изолация на под, Изолация на покрив, Мерки по осветление, Подмяна на дограма</v>
          </cell>
          <cell r="V987">
            <v>485790</v>
          </cell>
          <cell r="W987">
            <v>149.97999999999999</v>
          </cell>
          <cell r="X987">
            <v>42130.879999999997</v>
          </cell>
          <cell r="Y987">
            <v>449529.67</v>
          </cell>
          <cell r="Z987">
            <v>10.6698</v>
          </cell>
          <cell r="AA987" t="str">
            <v>„НП за ЕЕ на МЖС"</v>
          </cell>
          <cell r="AB987">
            <v>45.46</v>
          </cell>
        </row>
        <row r="988">
          <cell r="A988">
            <v>176837656</v>
          </cell>
          <cell r="B988" t="str">
            <v>СДРУЖЕНИЕ НА СОБСТВЕНИЦИТЕ "Хасково, Дунав N 32 и Първи май N 9"</v>
          </cell>
          <cell r="C988" t="str">
            <v>МЖС-ХАСКОВО, КВ. "ВЪЗРАЖДАНЕ"</v>
          </cell>
          <cell r="D988" t="str">
            <v>обл.ХАСКОВО</v>
          </cell>
          <cell r="E988" t="str">
            <v>общ.ХАСКОВО</v>
          </cell>
          <cell r="F988" t="str">
            <v>гр.ХАСКОВО</v>
          </cell>
          <cell r="G988" t="str">
            <v>"КОПИЛИНК" ЕООД</v>
          </cell>
          <cell r="H988" t="str">
            <v>331КПЛ061</v>
          </cell>
          <cell r="I988">
            <v>42356</v>
          </cell>
          <cell r="J988" t="str">
            <v>1986</v>
          </cell>
          <cell r="K988">
            <v>6452.02</v>
          </cell>
          <cell r="L988">
            <v>5506.7</v>
          </cell>
          <cell r="M988">
            <v>174.1</v>
          </cell>
          <cell r="N988">
            <v>90.5</v>
          </cell>
          <cell r="O988">
            <v>481480</v>
          </cell>
          <cell r="P988">
            <v>958361</v>
          </cell>
          <cell r="Q988">
            <v>497780</v>
          </cell>
          <cell r="R988">
            <v>0</v>
          </cell>
          <cell r="S988" t="str">
            <v>E</v>
          </cell>
          <cell r="T988" t="str">
            <v>С</v>
          </cell>
          <cell r="U988" t="str">
            <v>Изолация на външна стена , Изолация на под, Изолация на покрив, Мерки по осветление, Подмяна на дограма</v>
          </cell>
          <cell r="V988">
            <v>460580</v>
          </cell>
          <cell r="W988">
            <v>89.43</v>
          </cell>
          <cell r="X988">
            <v>31568.799999999999</v>
          </cell>
          <cell r="Y988">
            <v>433632.7</v>
          </cell>
          <cell r="Z988">
            <v>13.7361</v>
          </cell>
          <cell r="AA988" t="str">
            <v>„НП за ЕЕ на МЖС"</v>
          </cell>
          <cell r="AB988">
            <v>48.05</v>
          </cell>
        </row>
        <row r="989">
          <cell r="A989">
            <v>176870154</v>
          </cell>
          <cell r="B989" t="str">
            <v>СДРУЖЕНИЕ НА СОБСТВЕНИЦИТЕ "Гр.Хасково, общ.Хасково, ул."Дунав" бл.21"</v>
          </cell>
          <cell r="C989" t="str">
            <v>МЖС-ХАСКОВО, "ДУНАВ" 21</v>
          </cell>
          <cell r="D989" t="str">
            <v>обл.ХАСКОВО</v>
          </cell>
          <cell r="E989" t="str">
            <v>общ.ХАСКОВО</v>
          </cell>
          <cell r="F989" t="str">
            <v>гр.ХАСКОВО</v>
          </cell>
          <cell r="G989" t="str">
            <v>"КОПИЛИНК" ЕООД</v>
          </cell>
          <cell r="H989" t="str">
            <v>331КПЛ062</v>
          </cell>
          <cell r="I989">
            <v>42356</v>
          </cell>
          <cell r="J989" t="str">
            <v>1973</v>
          </cell>
          <cell r="K989">
            <v>3014.31</v>
          </cell>
          <cell r="L989">
            <v>2581.31</v>
          </cell>
          <cell r="M989">
            <v>179.4</v>
          </cell>
          <cell r="N989">
            <v>91.3</v>
          </cell>
          <cell r="O989">
            <v>273749</v>
          </cell>
          <cell r="P989">
            <v>463128</v>
          </cell>
          <cell r="Q989">
            <v>235850</v>
          </cell>
          <cell r="R989">
            <v>0</v>
          </cell>
          <cell r="S989" t="str">
            <v>E</v>
          </cell>
          <cell r="T989" t="str">
            <v>С</v>
          </cell>
          <cell r="U989" t="str">
            <v>Изолация на външна стена , Изолация на под, Изолация на покрив, Мерки по осветление, Подмяна на дограма</v>
          </cell>
          <cell r="V989">
            <v>228596</v>
          </cell>
          <cell r="W989">
            <v>50.92</v>
          </cell>
          <cell r="X989">
            <v>17911.87</v>
          </cell>
          <cell r="Y989">
            <v>198220.96</v>
          </cell>
          <cell r="Z989">
            <v>11.0664</v>
          </cell>
          <cell r="AA989" t="str">
            <v>„НП за ЕЕ на МЖС"</v>
          </cell>
          <cell r="AB989">
            <v>49.35</v>
          </cell>
        </row>
        <row r="990">
          <cell r="A990">
            <v>176838498</v>
          </cell>
          <cell r="B990" t="str">
            <v>СДРУЖЕНИЕ НА СОБСТВЕНИЦИТЕ "Гр.Хасково, ул."Георги Кирков" N 57-63, вх.А,Б,В,Г"</v>
          </cell>
          <cell r="C990" t="str">
            <v>МЖС-ХАСКОВО, "Г. КИРКОВ" 57-63</v>
          </cell>
          <cell r="D990" t="str">
            <v>обл.ХАСКОВО</v>
          </cell>
          <cell r="E990" t="str">
            <v>общ.ХАСКОВО</v>
          </cell>
          <cell r="F990" t="str">
            <v>гр.ХАСКОВО</v>
          </cell>
          <cell r="G990" t="str">
            <v>"КОПИЛИНК" ЕООД</v>
          </cell>
          <cell r="H990" t="str">
            <v>331КПЛ063</v>
          </cell>
          <cell r="I990">
            <v>42356</v>
          </cell>
          <cell r="J990" t="str">
            <v>1986</v>
          </cell>
          <cell r="K990">
            <v>7972.21</v>
          </cell>
          <cell r="L990">
            <v>7124.8</v>
          </cell>
          <cell r="M990">
            <v>148.1</v>
          </cell>
          <cell r="N990">
            <v>82.7</v>
          </cell>
          <cell r="O990">
            <v>474046</v>
          </cell>
          <cell r="P990">
            <v>1056376</v>
          </cell>
          <cell r="Q990">
            <v>589490</v>
          </cell>
          <cell r="R990">
            <v>0</v>
          </cell>
          <cell r="S990" t="str">
            <v>E</v>
          </cell>
          <cell r="T990" t="str">
            <v>С</v>
          </cell>
          <cell r="U990" t="str">
            <v>Изолация на външна стена , Изолация на под, Изолация на покрив, Мерки по осветление, Подмяна на дограма</v>
          </cell>
          <cell r="V990">
            <v>466890</v>
          </cell>
          <cell r="W990">
            <v>106.22</v>
          </cell>
          <cell r="X990">
            <v>38710.36</v>
          </cell>
          <cell r="Y990">
            <v>441945.72</v>
          </cell>
          <cell r="Z990">
            <v>11.416700000000001</v>
          </cell>
          <cell r="AA990" t="str">
            <v>„НП за ЕЕ на МЖС"</v>
          </cell>
          <cell r="AB990">
            <v>44.19</v>
          </cell>
        </row>
        <row r="991">
          <cell r="A991">
            <v>176838847</v>
          </cell>
          <cell r="B991" t="str">
            <v>СДРУЖЕНИЕ НА СОБСТВЕНИЦИТЕ ""Акция" бл.9 - гр.Хасково"</v>
          </cell>
          <cell r="C991" t="str">
            <v>МЖС-ХАСКОВО, "АКАЦИЯ" БЛ. 9</v>
          </cell>
          <cell r="D991" t="str">
            <v>обл.ХАСКОВО</v>
          </cell>
          <cell r="E991" t="str">
            <v>общ.ХАСКОВО</v>
          </cell>
          <cell r="F991" t="str">
            <v>гр.ХАСКОВО</v>
          </cell>
          <cell r="G991" t="str">
            <v>"КОПИЛИНК" ЕООД</v>
          </cell>
          <cell r="H991" t="str">
            <v>331КПЛ064</v>
          </cell>
          <cell r="I991">
            <v>42356</v>
          </cell>
          <cell r="J991" t="str">
            <v>1984</v>
          </cell>
          <cell r="K991">
            <v>3001.56</v>
          </cell>
          <cell r="L991">
            <v>2586.19</v>
          </cell>
          <cell r="M991">
            <v>171.1</v>
          </cell>
          <cell r="N991">
            <v>87.4</v>
          </cell>
          <cell r="O991">
            <v>241985</v>
          </cell>
          <cell r="P991">
            <v>442693</v>
          </cell>
          <cell r="Q991">
            <v>226170</v>
          </cell>
          <cell r="R991">
            <v>0</v>
          </cell>
          <cell r="S991" t="str">
            <v>E</v>
          </cell>
          <cell r="T991" t="str">
            <v>С</v>
          </cell>
          <cell r="U991" t="str">
            <v>Изолация на външна стена , Изолация на под, Изолация на покрив, Мерки по осветление, Подмяна на дограма</v>
          </cell>
          <cell r="V991">
            <v>216527</v>
          </cell>
          <cell r="W991">
            <v>53.36</v>
          </cell>
          <cell r="X991">
            <v>16257.96</v>
          </cell>
          <cell r="Y991">
            <v>181135.45</v>
          </cell>
          <cell r="Z991">
            <v>11.141299999999999</v>
          </cell>
          <cell r="AA991" t="str">
            <v>„НП за ЕЕ на МЖС"</v>
          </cell>
          <cell r="AB991">
            <v>48.91</v>
          </cell>
        </row>
        <row r="992">
          <cell r="A992">
            <v>176829563</v>
          </cell>
          <cell r="B992" t="str">
            <v>Сдружение на собствениците"Гр.Троян - ж.к.Лъгът бл.15"</v>
          </cell>
          <cell r="C992" t="str">
            <v>МЖС</v>
          </cell>
          <cell r="D992" t="str">
            <v>обл.ЛОВЕЧ</v>
          </cell>
          <cell r="E992" t="str">
            <v>общ.ТРОЯН</v>
          </cell>
          <cell r="F992" t="str">
            <v>гр.ТРОЯН</v>
          </cell>
          <cell r="G992" t="str">
            <v>"КОПИЛИНК" ЕООД</v>
          </cell>
          <cell r="H992" t="str">
            <v>331КПЛ065</v>
          </cell>
          <cell r="I992">
            <v>42356</v>
          </cell>
          <cell r="J992" t="str">
            <v>1986</v>
          </cell>
          <cell r="K992">
            <v>5745.9</v>
          </cell>
          <cell r="L992">
            <v>4817</v>
          </cell>
          <cell r="M992">
            <v>269.8</v>
          </cell>
          <cell r="N992">
            <v>101.2</v>
          </cell>
          <cell r="O992">
            <v>830700</v>
          </cell>
          <cell r="P992">
            <v>1299103</v>
          </cell>
          <cell r="Q992">
            <v>486900</v>
          </cell>
          <cell r="R992">
            <v>0</v>
          </cell>
          <cell r="S992" t="str">
            <v>G</v>
          </cell>
          <cell r="T992" t="str">
            <v>С</v>
          </cell>
          <cell r="U992" t="str">
            <v>Изолация на външна стена , Изолация на под, Изолация на покрив, Мерки по осветление, Подмяна на дограма</v>
          </cell>
          <cell r="V992">
            <v>812201</v>
          </cell>
          <cell r="W992">
            <v>155.80000000000001</v>
          </cell>
          <cell r="X992">
            <v>55772.86</v>
          </cell>
          <cell r="Y992">
            <v>591632.4</v>
          </cell>
          <cell r="Z992">
            <v>10.607799999999999</v>
          </cell>
          <cell r="AA992" t="str">
            <v>„НП за ЕЕ на МЖС"</v>
          </cell>
          <cell r="AB992">
            <v>62.52</v>
          </cell>
        </row>
        <row r="993">
          <cell r="A993">
            <v>176823998</v>
          </cell>
          <cell r="B993" t="str">
            <v>СДРУЖЕНИЕ НА СОБСТВЕНИЦИТЕ "бул.Димитър Благоев 24 гр.Димитровград</v>
          </cell>
          <cell r="C993" t="str">
            <v>МЖС</v>
          </cell>
          <cell r="D993" t="str">
            <v>обл.ХАСКОВО</v>
          </cell>
          <cell r="E993" t="str">
            <v>общ.ДИМИТРОВГРАД</v>
          </cell>
          <cell r="F993" t="str">
            <v>гр.ДИМИТРОВГРАД</v>
          </cell>
          <cell r="G993" t="str">
            <v>"КОПИЛИНК" ЕООД</v>
          </cell>
          <cell r="H993" t="str">
            <v>331КПЛ067</v>
          </cell>
          <cell r="I993">
            <v>42397</v>
          </cell>
          <cell r="J993" t="str">
            <v>1978</v>
          </cell>
          <cell r="K993">
            <v>11535</v>
          </cell>
          <cell r="L993">
            <v>10397</v>
          </cell>
          <cell r="M993">
            <v>136.19999999999999</v>
          </cell>
          <cell r="N993">
            <v>74.8</v>
          </cell>
          <cell r="O993">
            <v>742831</v>
          </cell>
          <cell r="P993">
            <v>1414908</v>
          </cell>
          <cell r="Q993">
            <v>743900</v>
          </cell>
          <cell r="R993">
            <v>0</v>
          </cell>
          <cell r="S993" t="str">
            <v>E</v>
          </cell>
          <cell r="T993" t="str">
            <v>С</v>
          </cell>
          <cell r="U993" t="str">
            <v>Изолация на външна стена , Изолация на под, Изолация на покрив, Мерки по осветление, Подмяна на дограма</v>
          </cell>
          <cell r="V993">
            <v>670932</v>
          </cell>
          <cell r="W993">
            <v>230.18</v>
          </cell>
          <cell r="X993">
            <v>62443.96</v>
          </cell>
          <cell r="Y993">
            <v>1053896.5</v>
          </cell>
          <cell r="Z993">
            <v>16.877400000000002</v>
          </cell>
          <cell r="AA993" t="str">
            <v>„НП за ЕЕ на МЖС"</v>
          </cell>
          <cell r="AB993">
            <v>47.41</v>
          </cell>
        </row>
        <row r="994">
          <cell r="A994">
            <v>176819035</v>
          </cell>
          <cell r="B994" t="str">
            <v>СДРУЖЕНИЕ НА СОБСТВЕНИЦИТЕ "Димитровград, ул.Христо Смирненски блок 12</v>
          </cell>
          <cell r="C994" t="str">
            <v>МЖС</v>
          </cell>
          <cell r="D994" t="str">
            <v>обл.ХАСКОВО</v>
          </cell>
          <cell r="E994" t="str">
            <v>общ.ДИМИТРОВГРАД</v>
          </cell>
          <cell r="F994" t="str">
            <v>гр.ДИМИТРОВГРАД</v>
          </cell>
          <cell r="G994" t="str">
            <v>"КОПИЛИНК" ЕООД</v>
          </cell>
          <cell r="H994" t="str">
            <v>331КПЛ068</v>
          </cell>
          <cell r="I994">
            <v>42397</v>
          </cell>
          <cell r="J994" t="str">
            <v>1972</v>
          </cell>
          <cell r="K994">
            <v>3732.2</v>
          </cell>
          <cell r="L994">
            <v>3351.68</v>
          </cell>
          <cell r="M994">
            <v>158.6</v>
          </cell>
          <cell r="N994">
            <v>80.400000000000006</v>
          </cell>
          <cell r="O994">
            <v>232789</v>
          </cell>
          <cell r="P994">
            <v>531807</v>
          </cell>
          <cell r="Q994">
            <v>269780</v>
          </cell>
          <cell r="R994">
            <v>0</v>
          </cell>
          <cell r="S994" t="str">
            <v>E</v>
          </cell>
          <cell r="T994" t="str">
            <v>С</v>
          </cell>
          <cell r="U994" t="str">
            <v>Изолация на външна стена , Изолация на под, Изолация на покрив, Мерки по осветление, Подмяна на дограма</v>
          </cell>
          <cell r="V994">
            <v>262129</v>
          </cell>
          <cell r="W994">
            <v>101.14</v>
          </cell>
          <cell r="X994">
            <v>25591.5</v>
          </cell>
          <cell r="Y994">
            <v>404802.1</v>
          </cell>
          <cell r="Z994">
            <v>15.8178</v>
          </cell>
          <cell r="AA994" t="str">
            <v>„НП за ЕЕ на МЖС"</v>
          </cell>
          <cell r="AB994">
            <v>49.29</v>
          </cell>
        </row>
        <row r="995">
          <cell r="A995">
            <v>176854463</v>
          </cell>
          <cell r="B995" t="str">
            <v>СДРУЖЕНИЕ НА СОБСТВЕНИЦИТЕ " - гр.Димитровград, кв.Каменец, ул.Захари Зограф, бл.34''</v>
          </cell>
          <cell r="C995" t="str">
            <v>МЖС</v>
          </cell>
          <cell r="D995" t="str">
            <v>обл.ХАСКОВО</v>
          </cell>
          <cell r="E995" t="str">
            <v>общ.ДИМИТРОВГРАД</v>
          </cell>
          <cell r="F995" t="str">
            <v>гр.ДИМИТРОВГРАД</v>
          </cell>
          <cell r="G995" t="str">
            <v>"КОПИЛИНК" ЕООД</v>
          </cell>
          <cell r="H995" t="str">
            <v>331КПЛ069</v>
          </cell>
          <cell r="I995">
            <v>42397</v>
          </cell>
          <cell r="J995" t="str">
            <v>1978</v>
          </cell>
          <cell r="K995">
            <v>11534.6</v>
          </cell>
          <cell r="L995">
            <v>10397</v>
          </cell>
          <cell r="M995">
            <v>146.30000000000001</v>
          </cell>
          <cell r="N995">
            <v>78.3</v>
          </cell>
          <cell r="O995">
            <v>887886</v>
          </cell>
          <cell r="P995">
            <v>1521059</v>
          </cell>
          <cell r="Q995">
            <v>814870</v>
          </cell>
          <cell r="R995">
            <v>0</v>
          </cell>
          <cell r="S995" t="str">
            <v>E</v>
          </cell>
          <cell r="T995" t="str">
            <v>С</v>
          </cell>
          <cell r="U995" t="str">
            <v>Изолация на външна стена , Изолация на под, Изолация на покрив, Мерки по осветление, Подмяна на дограма</v>
          </cell>
          <cell r="V995">
            <v>706185</v>
          </cell>
          <cell r="W995">
            <v>141.35</v>
          </cell>
          <cell r="X995">
            <v>47247</v>
          </cell>
          <cell r="Y995">
            <v>1021053</v>
          </cell>
          <cell r="Z995">
            <v>21.610900000000001</v>
          </cell>
          <cell r="AA995" t="str">
            <v>„НП за ЕЕ на МЖС"</v>
          </cell>
          <cell r="AB995">
            <v>46.42</v>
          </cell>
        </row>
        <row r="996">
          <cell r="A996">
            <v>176845261</v>
          </cell>
          <cell r="B996" t="str">
            <v>СДРУЖЕНИЕ НА СОБСТВЕНИЦИТЕ  гр.Димитровград, ул.Емилиян Станев, жк/кв.Славянски, бл.</v>
          </cell>
          <cell r="C996" t="str">
            <v>МЖС</v>
          </cell>
          <cell r="D996" t="str">
            <v>обл.ХАСКОВО</v>
          </cell>
          <cell r="E996" t="str">
            <v>общ.ДИМИТРОВГРАД</v>
          </cell>
          <cell r="F996" t="str">
            <v>гр.ДИМИТРОВГРАД</v>
          </cell>
          <cell r="G996" t="str">
            <v>"КОПИЛИНК" ЕООД</v>
          </cell>
          <cell r="H996" t="str">
            <v>331КПЛ070</v>
          </cell>
          <cell r="I996">
            <v>42397</v>
          </cell>
          <cell r="J996" t="str">
            <v>1978</v>
          </cell>
          <cell r="K996">
            <v>5767</v>
          </cell>
          <cell r="L996">
            <v>5198.5</v>
          </cell>
          <cell r="M996">
            <v>153.69999999999999</v>
          </cell>
          <cell r="N996">
            <v>76.3</v>
          </cell>
          <cell r="O996">
            <v>465499</v>
          </cell>
          <cell r="P996">
            <v>798853</v>
          </cell>
          <cell r="Q996">
            <v>396800</v>
          </cell>
          <cell r="R996">
            <v>0</v>
          </cell>
          <cell r="S996" t="str">
            <v>E</v>
          </cell>
          <cell r="T996" t="str">
            <v>С</v>
          </cell>
          <cell r="U996" t="str">
            <v>Изолация на външна стена , Изолация на под, Изолация на покрив, Мерки по осветление, Подмяна на дограма</v>
          </cell>
          <cell r="V996">
            <v>402044</v>
          </cell>
          <cell r="W996">
            <v>100.99</v>
          </cell>
          <cell r="X996">
            <v>30209.3</v>
          </cell>
          <cell r="Y996">
            <v>576273</v>
          </cell>
          <cell r="Z996">
            <v>19.076000000000001</v>
          </cell>
          <cell r="AA996" t="str">
            <v>„НП за ЕЕ на МЖС"</v>
          </cell>
          <cell r="AB996">
            <v>50.32</v>
          </cell>
        </row>
        <row r="997">
          <cell r="A997">
            <v>176823222</v>
          </cell>
          <cell r="B997" t="str">
            <v>СДРУЖЕНИЕ НА СОБСТВЕНИЦИТЕ "Гр.Хасково, бул."Васил Левски" N 32, вх.А,Б,В</v>
          </cell>
          <cell r="C997" t="str">
            <v>МЖС</v>
          </cell>
          <cell r="D997" t="str">
            <v>обл.ХАСКОВО</v>
          </cell>
          <cell r="E997" t="str">
            <v>общ.ХАСКОВО</v>
          </cell>
          <cell r="F997" t="str">
            <v>гр.ХАСКОВО</v>
          </cell>
          <cell r="G997" t="str">
            <v>"КОПИЛИНК" ЕООД</v>
          </cell>
          <cell r="H997" t="str">
            <v>331КПЛ071</v>
          </cell>
          <cell r="I997">
            <v>42468</v>
          </cell>
          <cell r="J997" t="str">
            <v>1978</v>
          </cell>
          <cell r="K997">
            <v>5806</v>
          </cell>
          <cell r="L997">
            <v>5767</v>
          </cell>
          <cell r="M997">
            <v>169.2</v>
          </cell>
          <cell r="N997">
            <v>82.2</v>
          </cell>
          <cell r="O997">
            <v>398179</v>
          </cell>
          <cell r="P997">
            <v>975754</v>
          </cell>
          <cell r="Q997">
            <v>473930</v>
          </cell>
          <cell r="R997">
            <v>0</v>
          </cell>
          <cell r="S997" t="str">
            <v>E</v>
          </cell>
          <cell r="T997" t="str">
            <v>С</v>
          </cell>
          <cell r="U997" t="str">
            <v>Изолация на външна стена , Изолация на под, Изолация на покрив, Мерки по осветление, Подмяна на дограма</v>
          </cell>
          <cell r="V997">
            <v>501824</v>
          </cell>
          <cell r="W997">
            <v>124.71</v>
          </cell>
          <cell r="X997">
            <v>41029.870000000003</v>
          </cell>
          <cell r="Y997">
            <v>434014.2</v>
          </cell>
          <cell r="Z997">
            <v>10.577999999999999</v>
          </cell>
          <cell r="AA997" t="str">
            <v>„НП за ЕЕ на МЖС"</v>
          </cell>
          <cell r="AB997">
            <v>51.42</v>
          </cell>
        </row>
        <row r="998">
          <cell r="A998">
            <v>176866309</v>
          </cell>
          <cell r="B998" t="str">
            <v>СДРУЖЕНИЕ НА СОБСТВЕНИЦИТЕ "Дунав - гр.Хасково, ул."Дунав" #15</v>
          </cell>
          <cell r="C998" t="str">
            <v>МЖС</v>
          </cell>
          <cell r="D998" t="str">
            <v>обл.ХАСКОВО</v>
          </cell>
          <cell r="E998" t="str">
            <v>общ.ХАСКОВО</v>
          </cell>
          <cell r="F998" t="str">
            <v>гр.ХАСКОВО</v>
          </cell>
          <cell r="G998" t="str">
            <v>"КОПИЛИНК" ЕООД</v>
          </cell>
          <cell r="H998" t="str">
            <v>331КПЛ072</v>
          </cell>
          <cell r="I998">
            <v>42468</v>
          </cell>
          <cell r="J998" t="str">
            <v>1986</v>
          </cell>
          <cell r="K998">
            <v>4644</v>
          </cell>
          <cell r="L998">
            <v>4124</v>
          </cell>
          <cell r="M998">
            <v>139.80000000000001</v>
          </cell>
          <cell r="N998">
            <v>77</v>
          </cell>
          <cell r="O998">
            <v>402478</v>
          </cell>
          <cell r="P998">
            <v>576346</v>
          </cell>
          <cell r="Q998">
            <v>317200</v>
          </cell>
          <cell r="R998">
            <v>0</v>
          </cell>
          <cell r="S998" t="str">
            <v>E</v>
          </cell>
          <cell r="T998" t="str">
            <v>С</v>
          </cell>
          <cell r="U998" t="str">
            <v>Изолация на външна стена , Изолация на под, Изолация на покрив, Мерки по осветление, Подмяна на дограма</v>
          </cell>
          <cell r="V998">
            <v>258727</v>
          </cell>
          <cell r="W998">
            <v>145.69999999999999</v>
          </cell>
          <cell r="X998">
            <v>34759.129999999997</v>
          </cell>
          <cell r="Y998">
            <v>310149.90000000002</v>
          </cell>
          <cell r="Z998">
            <v>8.9228000000000005</v>
          </cell>
          <cell r="AA998" t="str">
            <v>„НП за ЕЕ на МЖС"</v>
          </cell>
          <cell r="AB998">
            <v>44.89</v>
          </cell>
        </row>
        <row r="999">
          <cell r="A999">
            <v>176950294</v>
          </cell>
          <cell r="B999" t="str">
            <v>СДРУЖЕНИЕ НА СОБСТВЕНИЦИТЕ ""Панорама",гр.Хасково,ул."Червена стена", блок #7</v>
          </cell>
          <cell r="C999" t="str">
            <v>МЖС</v>
          </cell>
          <cell r="D999" t="str">
            <v>обл.ХАСКОВО</v>
          </cell>
          <cell r="E999" t="str">
            <v>общ.ХАСКОВО</v>
          </cell>
          <cell r="F999" t="str">
            <v>гр.ХАСКОВО</v>
          </cell>
          <cell r="G999" t="str">
            <v>"КОПИЛИНК" ЕООД</v>
          </cell>
          <cell r="H999" t="str">
            <v>331КПЛ080</v>
          </cell>
          <cell r="I999">
            <v>42510</v>
          </cell>
          <cell r="J999" t="str">
            <v>1979</v>
          </cell>
          <cell r="K999">
            <v>4084</v>
          </cell>
          <cell r="L999">
            <v>4058</v>
          </cell>
          <cell r="M999">
            <v>152.80000000000001</v>
          </cell>
          <cell r="N999">
            <v>82.4</v>
          </cell>
          <cell r="O999">
            <v>398981</v>
          </cell>
          <cell r="P999">
            <v>620108</v>
          </cell>
          <cell r="Q999">
            <v>334000</v>
          </cell>
          <cell r="R999">
            <v>0</v>
          </cell>
          <cell r="S999" t="str">
            <v>E</v>
          </cell>
          <cell r="T999" t="str">
            <v>С</v>
          </cell>
          <cell r="U999" t="str">
            <v>Изолация на външна стена , Изолация на под, Изолация на покрив, Мерки по осветление, Подмяна на дограма</v>
          </cell>
          <cell r="V999">
            <v>286005</v>
          </cell>
          <cell r="W999">
            <v>71.400000000000006</v>
          </cell>
          <cell r="X999">
            <v>23182.400000000001</v>
          </cell>
          <cell r="Y999">
            <v>296193</v>
          </cell>
          <cell r="Z999">
            <v>12.7766</v>
          </cell>
          <cell r="AA999" t="str">
            <v>„НП за ЕЕ на МЖС"</v>
          </cell>
          <cell r="AB999">
            <v>46.12</v>
          </cell>
        </row>
        <row r="1000">
          <cell r="A1000">
            <v>176950967</v>
          </cell>
          <cell r="B1000" t="str">
            <v>СДРУЖЕНИЕ НА СОБСТВЕНИЦИТЕ "гр.Хасково,ул."Червена стена" #</v>
          </cell>
          <cell r="C1000" t="str">
            <v>МЖС</v>
          </cell>
          <cell r="D1000" t="str">
            <v>обл.ХАСКОВО</v>
          </cell>
          <cell r="E1000" t="str">
            <v>общ.ХАСКОВО</v>
          </cell>
          <cell r="F1000" t="str">
            <v>гр.ХАСКОВО</v>
          </cell>
          <cell r="G1000" t="str">
            <v>"КОПИЛИНК" ЕООД</v>
          </cell>
          <cell r="H1000" t="str">
            <v>331КПЛ081</v>
          </cell>
          <cell r="I1000">
            <v>42510</v>
          </cell>
          <cell r="J1000" t="str">
            <v>1979</v>
          </cell>
          <cell r="K1000">
            <v>4084</v>
          </cell>
          <cell r="L1000">
            <v>4058</v>
          </cell>
          <cell r="M1000">
            <v>160.30000000000001</v>
          </cell>
          <cell r="N1000">
            <v>81.8</v>
          </cell>
          <cell r="O1000">
            <v>399002</v>
          </cell>
          <cell r="P1000">
            <v>650309</v>
          </cell>
          <cell r="Q1000">
            <v>331700</v>
          </cell>
          <cell r="R1000">
            <v>0</v>
          </cell>
          <cell r="S1000" t="str">
            <v>E</v>
          </cell>
          <cell r="T1000" t="str">
            <v>С</v>
          </cell>
          <cell r="U1000" t="str">
            <v>Изолация на външна стена , Изолация на под, Изолация на покрив, Мерки по осветление, Подмяна на дограма</v>
          </cell>
          <cell r="V1000">
            <v>318601</v>
          </cell>
          <cell r="W1000">
            <v>79.42</v>
          </cell>
          <cell r="X1000">
            <v>25697</v>
          </cell>
          <cell r="Y1000">
            <v>308545.90000000002</v>
          </cell>
          <cell r="Z1000">
            <v>12.007</v>
          </cell>
          <cell r="AA1000" t="str">
            <v>„НП за ЕЕ на МЖС"</v>
          </cell>
          <cell r="AB1000">
            <v>48.99</v>
          </cell>
        </row>
        <row r="1001">
          <cell r="A1001">
            <v>176952060</v>
          </cell>
          <cell r="B1001" t="str">
            <v>СДРУЖЕНИЕ НА СОБСТВЕНИЦИТЕ "Гр.Хасково,общ.Хасково,ул."Червена стена" #11</v>
          </cell>
          <cell r="C1001" t="str">
            <v>МЖС</v>
          </cell>
          <cell r="D1001" t="str">
            <v>обл.ХАСКОВО</v>
          </cell>
          <cell r="E1001" t="str">
            <v>общ.ХАСКОВО</v>
          </cell>
          <cell r="F1001" t="str">
            <v>гр.ХАСКОВО</v>
          </cell>
          <cell r="G1001" t="str">
            <v>"КОПИЛИНК" ЕООД</v>
          </cell>
          <cell r="H1001" t="str">
            <v>331КПЛ082</v>
          </cell>
          <cell r="I1001">
            <v>42510</v>
          </cell>
          <cell r="J1001" t="str">
            <v>1979</v>
          </cell>
          <cell r="K1001">
            <v>4084</v>
          </cell>
          <cell r="L1001">
            <v>4058</v>
          </cell>
          <cell r="M1001">
            <v>154.9</v>
          </cell>
          <cell r="N1001">
            <v>80.7</v>
          </cell>
          <cell r="O1001">
            <v>426739</v>
          </cell>
          <cell r="P1001">
            <v>628856</v>
          </cell>
          <cell r="Q1001">
            <v>327570</v>
          </cell>
          <cell r="R1001">
            <v>0</v>
          </cell>
          <cell r="S1001" t="str">
            <v>E</v>
          </cell>
          <cell r="T1001" t="str">
            <v>С</v>
          </cell>
          <cell r="U1001" t="str">
            <v>Изолация на външна стена , Изолация на под, Изолация на покрив, Мерки по осветление, Подмяна на дограма</v>
          </cell>
          <cell r="V1001">
            <v>301288</v>
          </cell>
          <cell r="W1001">
            <v>85.76</v>
          </cell>
          <cell r="X1001">
            <v>26403</v>
          </cell>
          <cell r="Y1001">
            <v>302655</v>
          </cell>
          <cell r="Z1001">
            <v>11.462899999999999</v>
          </cell>
          <cell r="AA1001" t="str">
            <v>„НП за ЕЕ на МЖС"</v>
          </cell>
          <cell r="AB1001">
            <v>47.91</v>
          </cell>
        </row>
        <row r="1002">
          <cell r="A1002">
            <v>176952530</v>
          </cell>
          <cell r="B1002" t="str">
            <v>СДРУЖЕНИЕ НА СОБСТВЕНИЦИТЕ "гр.Хасково,ул."Червена стена",бл.13</v>
          </cell>
          <cell r="C1002" t="str">
            <v>МЖС</v>
          </cell>
          <cell r="D1002" t="str">
            <v>обл.ХАСКОВО</v>
          </cell>
          <cell r="E1002" t="str">
            <v>общ.ХАСКОВО</v>
          </cell>
          <cell r="F1002" t="str">
            <v>гр.ХАСКОВО</v>
          </cell>
          <cell r="G1002" t="str">
            <v>"КОПИЛИНК" ЕООД</v>
          </cell>
          <cell r="H1002" t="str">
            <v>331КПЛ083</v>
          </cell>
          <cell r="I1002">
            <v>42510</v>
          </cell>
          <cell r="J1002" t="str">
            <v>1979</v>
          </cell>
          <cell r="K1002">
            <v>4084</v>
          </cell>
          <cell r="L1002">
            <v>4058</v>
          </cell>
          <cell r="M1002">
            <v>156.69999999999999</v>
          </cell>
          <cell r="N1002">
            <v>82</v>
          </cell>
          <cell r="O1002">
            <v>395244</v>
          </cell>
          <cell r="P1002">
            <v>635936</v>
          </cell>
          <cell r="Q1002">
            <v>332600</v>
          </cell>
          <cell r="R1002">
            <v>0</v>
          </cell>
          <cell r="S1002" t="str">
            <v>E</v>
          </cell>
          <cell r="T1002" t="str">
            <v>С</v>
          </cell>
          <cell r="U1002" t="str">
            <v>Изолация на външна стена , Изолация на под, Изолация на покрив, Мерки по осветление, Подмяна на дограма</v>
          </cell>
          <cell r="V1002">
            <v>303327</v>
          </cell>
          <cell r="W1002">
            <v>73.459999999999994</v>
          </cell>
          <cell r="X1002">
            <v>24411</v>
          </cell>
          <cell r="Y1002">
            <v>266887</v>
          </cell>
          <cell r="Z1002">
            <v>10.933</v>
          </cell>
          <cell r="AA1002" t="str">
            <v>„НП за ЕЕ на МЖС"</v>
          </cell>
          <cell r="AB1002">
            <v>47.69</v>
          </cell>
        </row>
        <row r="1003">
          <cell r="A1003">
            <v>176952612</v>
          </cell>
          <cell r="B1003" t="str">
            <v>СДРУЖЕНИЕ НА СОБСТВЕНИЦИТЕ "Гр.Хасково,ул."Червена стена",бл.15</v>
          </cell>
          <cell r="C1003" t="str">
            <v>МЖС</v>
          </cell>
          <cell r="D1003" t="str">
            <v>обл.ХАСКОВО</v>
          </cell>
          <cell r="E1003" t="str">
            <v>общ.ХАСКОВО</v>
          </cell>
          <cell r="F1003" t="str">
            <v>гр.ХАСКОВО</v>
          </cell>
          <cell r="G1003" t="str">
            <v>"КОПИЛИНК" ЕООД</v>
          </cell>
          <cell r="H1003" t="str">
            <v>331КПЛ084</v>
          </cell>
          <cell r="I1003">
            <v>42510</v>
          </cell>
          <cell r="J1003" t="str">
            <v>1978</v>
          </cell>
          <cell r="K1003">
            <v>4084</v>
          </cell>
          <cell r="L1003">
            <v>4058</v>
          </cell>
          <cell r="M1003">
            <v>157.30000000000001</v>
          </cell>
          <cell r="N1003">
            <v>80.2</v>
          </cell>
          <cell r="O1003">
            <v>396502</v>
          </cell>
          <cell r="P1003">
            <v>638315</v>
          </cell>
          <cell r="Q1003">
            <v>325000</v>
          </cell>
          <cell r="R1003">
            <v>0</v>
          </cell>
          <cell r="S1003" t="str">
            <v>E</v>
          </cell>
          <cell r="T1003" t="str">
            <v>С</v>
          </cell>
          <cell r="U1003" t="str">
            <v>Изолация на външна стена , Изолация на под, Изолация на покрив, Мерки по осветление, Подмяна на дограма</v>
          </cell>
          <cell r="V1003">
            <v>313242</v>
          </cell>
          <cell r="W1003">
            <v>76.400000000000006</v>
          </cell>
          <cell r="X1003">
            <v>25136.5</v>
          </cell>
          <cell r="Y1003">
            <v>324376.5</v>
          </cell>
          <cell r="Z1003">
            <v>12.9046</v>
          </cell>
          <cell r="AA1003" t="str">
            <v>„НП за ЕЕ на МЖС"</v>
          </cell>
          <cell r="AB1003">
            <v>49.07</v>
          </cell>
        </row>
        <row r="1004">
          <cell r="A1004">
            <v>176900640</v>
          </cell>
          <cell r="B1004" t="str">
            <v>СДРУЖЕНИЕ НА СОБСТВЕНИЦИТЕ " Гр.Хасково, ул."Гоце Делчев" # 24-30"</v>
          </cell>
          <cell r="C1004" t="str">
            <v>МЖС</v>
          </cell>
          <cell r="D1004" t="str">
            <v>обл.ХАСКОВО</v>
          </cell>
          <cell r="E1004" t="str">
            <v>общ.ХАСКОВО</v>
          </cell>
          <cell r="F1004" t="str">
            <v>гр.ХАСКОВО</v>
          </cell>
          <cell r="G1004" t="str">
            <v>"КОПИЛИНК" ЕООД</v>
          </cell>
          <cell r="H1004" t="str">
            <v>331КПЛ085</v>
          </cell>
          <cell r="I1004">
            <v>42510</v>
          </cell>
          <cell r="J1004" t="str">
            <v>1980</v>
          </cell>
          <cell r="K1004">
            <v>5598.3</v>
          </cell>
          <cell r="L1004">
            <v>5598.3</v>
          </cell>
          <cell r="M1004">
            <v>146</v>
          </cell>
          <cell r="N1004">
            <v>78.400000000000006</v>
          </cell>
          <cell r="O1004">
            <v>431286</v>
          </cell>
          <cell r="P1004">
            <v>817157</v>
          </cell>
          <cell r="Q1004">
            <v>438660</v>
          </cell>
          <cell r="R1004">
            <v>0</v>
          </cell>
          <cell r="S1004" t="str">
            <v>E</v>
          </cell>
          <cell r="T1004" t="str">
            <v>С</v>
          </cell>
          <cell r="U1004" t="str">
            <v>Изолация на външна стена , Изолация на под, Изолация на покрив, Мерки по осветление, Подмяна на дограма</v>
          </cell>
          <cell r="V1004">
            <v>378497</v>
          </cell>
          <cell r="W1004">
            <v>99.48</v>
          </cell>
          <cell r="X1004">
            <v>31469.8</v>
          </cell>
          <cell r="Y1004">
            <v>388259</v>
          </cell>
          <cell r="Z1004">
            <v>12.3375</v>
          </cell>
          <cell r="AA1004" t="str">
            <v>„НП за ЕЕ на МЖС"</v>
          </cell>
          <cell r="AB1004">
            <v>46.31</v>
          </cell>
        </row>
        <row r="1005">
          <cell r="A1005">
            <v>176952046</v>
          </cell>
          <cell r="B1005" t="str">
            <v>СДРУЖЕНИЕ НА СОБСТВЕНИЦИТЕ "Гр.Хасково,общ.Хасково,ул."Георги Кирков" #88-96</v>
          </cell>
          <cell r="C1005" t="str">
            <v>МЖС</v>
          </cell>
          <cell r="D1005" t="str">
            <v>обл.ХАСКОВО</v>
          </cell>
          <cell r="E1005" t="str">
            <v>общ.ХАСКОВО</v>
          </cell>
          <cell r="F1005" t="str">
            <v>гр.ХАСКОВО</v>
          </cell>
          <cell r="G1005" t="str">
            <v>"КОПИЛИНК" ЕООД</v>
          </cell>
          <cell r="H1005" t="str">
            <v>331КПЛ087</v>
          </cell>
          <cell r="I1005">
            <v>42510</v>
          </cell>
          <cell r="J1005" t="str">
            <v>1986</v>
          </cell>
          <cell r="K1005">
            <v>5640</v>
          </cell>
          <cell r="L1005">
            <v>5601.6</v>
          </cell>
          <cell r="M1005">
            <v>152.80000000000001</v>
          </cell>
          <cell r="N1005">
            <v>83.8</v>
          </cell>
          <cell r="O1005">
            <v>473056</v>
          </cell>
          <cell r="P1005">
            <v>856394</v>
          </cell>
          <cell r="Q1005">
            <v>465100</v>
          </cell>
          <cell r="R1005">
            <v>0</v>
          </cell>
          <cell r="S1005" t="str">
            <v>E</v>
          </cell>
          <cell r="T1005" t="str">
            <v>С</v>
          </cell>
          <cell r="U1005" t="str">
            <v>Изолация на външна стена , Изолация на под, Изолация на покрив, Мерки по осветление, Подмяна на дограма</v>
          </cell>
          <cell r="V1005">
            <v>391229</v>
          </cell>
          <cell r="W1005">
            <v>119.95</v>
          </cell>
          <cell r="X1005">
            <v>35412.300000000003</v>
          </cell>
          <cell r="Y1005">
            <v>414228</v>
          </cell>
          <cell r="Z1005">
            <v>11.6972</v>
          </cell>
          <cell r="AA1005" t="str">
            <v>„НП за ЕЕ на МЖС"</v>
          </cell>
          <cell r="AB1005">
            <v>45.68</v>
          </cell>
        </row>
        <row r="1006">
          <cell r="A1006">
            <v>176951282</v>
          </cell>
          <cell r="B1006" t="str">
            <v>СДРУЖЕНИЕ НА СОБСТВЕНИЦИТЕ ""Единство"-гр.Хасково,,бул."Васил Левски" #26</v>
          </cell>
          <cell r="C1006" t="str">
            <v>МЖС</v>
          </cell>
          <cell r="D1006" t="str">
            <v>обл.ХАСКОВО</v>
          </cell>
          <cell r="E1006" t="str">
            <v>общ.ХАСКОВО</v>
          </cell>
          <cell r="F1006" t="str">
            <v>гр.ХАСКОВО</v>
          </cell>
          <cell r="G1006" t="str">
            <v>"КОПИЛИНК" ЕООД</v>
          </cell>
          <cell r="H1006" t="str">
            <v>331КПЛ088</v>
          </cell>
          <cell r="I1006">
            <v>42510</v>
          </cell>
          <cell r="J1006" t="str">
            <v>1980</v>
          </cell>
          <cell r="K1006">
            <v>7464.44</v>
          </cell>
          <cell r="L1006">
            <v>7464.44</v>
          </cell>
          <cell r="M1006">
            <v>137.4</v>
          </cell>
          <cell r="N1006">
            <v>77.8</v>
          </cell>
          <cell r="O1006">
            <v>595912</v>
          </cell>
          <cell r="P1006">
            <v>1025026</v>
          </cell>
          <cell r="Q1006">
            <v>580230</v>
          </cell>
          <cell r="R1006">
            <v>0</v>
          </cell>
          <cell r="S1006" t="str">
            <v>E</v>
          </cell>
          <cell r="T1006" t="str">
            <v>С</v>
          </cell>
          <cell r="U1006" t="str">
            <v>Изолация на външна стена , Изолация на под, Изолация на покрив, Мерки по осветление, Подмяна на дограма</v>
          </cell>
          <cell r="V1006">
            <v>444796</v>
          </cell>
          <cell r="W1006">
            <v>149.37</v>
          </cell>
          <cell r="X1006">
            <v>42728</v>
          </cell>
          <cell r="Y1006">
            <v>459197.2</v>
          </cell>
          <cell r="Z1006">
            <v>10.7469</v>
          </cell>
          <cell r="AA1006" t="str">
            <v>„НП за ЕЕ на МЖС"</v>
          </cell>
          <cell r="AB1006">
            <v>43.39</v>
          </cell>
        </row>
        <row r="1007">
          <cell r="A1007">
            <v>176954613</v>
          </cell>
          <cell r="B1007" t="str">
            <v>СДРУЖЕНИЕ НА СОБСТВЕНИЦИТЕ "Гр.Хасково,община Хасково,ул."Липа" #49,вх.А,Б,ул."Липа" #51</v>
          </cell>
          <cell r="C1007" t="str">
            <v>МЖС</v>
          </cell>
          <cell r="D1007" t="str">
            <v>обл.ХАСКОВО</v>
          </cell>
          <cell r="E1007" t="str">
            <v>общ.ХАСКОВО</v>
          </cell>
          <cell r="F1007" t="str">
            <v>гр.ХАСКОВО</v>
          </cell>
          <cell r="G1007" t="str">
            <v>"КОПИЛИНК" ЕООД</v>
          </cell>
          <cell r="H1007" t="str">
            <v>331КПЛ090</v>
          </cell>
          <cell r="I1007">
            <v>42510</v>
          </cell>
          <cell r="J1007" t="str">
            <v>1980</v>
          </cell>
          <cell r="K1007">
            <v>5183</v>
          </cell>
          <cell r="L1007">
            <v>5183</v>
          </cell>
          <cell r="M1007">
            <v>156.30000000000001</v>
          </cell>
          <cell r="N1007">
            <v>81.7</v>
          </cell>
          <cell r="O1007">
            <v>417450</v>
          </cell>
          <cell r="P1007">
            <v>810215</v>
          </cell>
          <cell r="Q1007">
            <v>423470</v>
          </cell>
          <cell r="R1007">
            <v>0</v>
          </cell>
          <cell r="S1007" t="str">
            <v>E</v>
          </cell>
          <cell r="T1007" t="str">
            <v>С</v>
          </cell>
          <cell r="U1007" t="str">
            <v>Изолация на външна стена , Изолация на под, Изолация на покрив, Мерки по осветление, Подмяна на дограма</v>
          </cell>
          <cell r="V1007">
            <v>386744</v>
          </cell>
          <cell r="W1007">
            <v>97.46</v>
          </cell>
          <cell r="X1007">
            <v>31048.93</v>
          </cell>
          <cell r="Y1007">
            <v>391842.83</v>
          </cell>
          <cell r="Z1007">
            <v>12.620100000000001</v>
          </cell>
          <cell r="AA1007" t="str">
            <v>„НП за ЕЕ на МЖС"</v>
          </cell>
          <cell r="AB1007">
            <v>47.73</v>
          </cell>
        </row>
        <row r="1008">
          <cell r="A1008">
            <v>176861739</v>
          </cell>
          <cell r="B1008" t="str">
            <v>СДРУЖЕНИЕ НА СОБСТВЕНИЦИТЕ "С.ГОРНА МАЛИНА, Ж.К. ЮГ, БЛ.5, ВХ.А, Б И В</v>
          </cell>
          <cell r="C1008" t="str">
            <v>МЖС</v>
          </cell>
          <cell r="D1008" t="str">
            <v>обл.СОФИЯ-ОБЛАСТ</v>
          </cell>
          <cell r="E1008" t="str">
            <v>общ.ГОРНА МАЛИНА</v>
          </cell>
          <cell r="F1008" t="str">
            <v>с.ГОРНА МАЛИНА</v>
          </cell>
          <cell r="G1008" t="str">
            <v>"ЕНЕРГОКОНСУЛТ-М" ООД</v>
          </cell>
          <cell r="H1008" t="str">
            <v>332ЕКМ010</v>
          </cell>
          <cell r="I1008">
            <v>42303</v>
          </cell>
          <cell r="J1008" t="str">
            <v>1994</v>
          </cell>
          <cell r="K1008">
            <v>3808</v>
          </cell>
          <cell r="L1008">
            <v>3808</v>
          </cell>
          <cell r="M1008">
            <v>183</v>
          </cell>
          <cell r="N1008">
            <v>105.2</v>
          </cell>
          <cell r="O1008">
            <v>696962</v>
          </cell>
          <cell r="P1008">
            <v>696961</v>
          </cell>
          <cell r="Q1008">
            <v>400700</v>
          </cell>
          <cell r="R1008">
            <v>0</v>
          </cell>
          <cell r="S1008" t="str">
            <v>E</v>
          </cell>
          <cell r="T1008" t="str">
            <v>С</v>
          </cell>
          <cell r="U1008" t="str">
            <v>Изолация на външна стена , Изолация на под, Изолация на покрив, Мерки по осветление, Подмяна на дограма</v>
          </cell>
          <cell r="V1008">
            <v>296239</v>
          </cell>
          <cell r="W1008">
            <v>17.11</v>
          </cell>
          <cell r="X1008">
            <v>35870.339999999997</v>
          </cell>
          <cell r="Y1008">
            <v>290766</v>
          </cell>
          <cell r="Z1008">
            <v>8.1059999999999999</v>
          </cell>
          <cell r="AA1008" t="str">
            <v>„НП за ЕЕ на МЖС"</v>
          </cell>
          <cell r="AB1008">
            <v>42.5</v>
          </cell>
        </row>
        <row r="1009">
          <cell r="A1009">
            <v>176826414</v>
          </cell>
          <cell r="B1009" t="str">
            <v>СДРУЖЕНИЕ НА СОБСТВЕНИЦИТЕ "ЗАПАД - 86 АСЕНОВГРАД, гр. АСЕНОВГРАД, ул. "СТОЯН ДЖАНСЪЗОВ" # 5, кв. ЗА</v>
          </cell>
          <cell r="C1009" t="str">
            <v>МЖС-АСЕНОВГРАД, "ЗАПАД" БЛ. 105</v>
          </cell>
          <cell r="D1009" t="str">
            <v>обл.ПЛОВДИВ</v>
          </cell>
          <cell r="E1009" t="str">
            <v>общ.АСЕНОВГРАД</v>
          </cell>
          <cell r="F1009" t="str">
            <v>гр.АСЕНОВГРАД</v>
          </cell>
          <cell r="G1009" t="str">
            <v>"АТЕЛИЕ ДИМОВИ" ЕООД</v>
          </cell>
          <cell r="H1009" t="str">
            <v>335АТД001</v>
          </cell>
          <cell r="I1009">
            <v>42411</v>
          </cell>
          <cell r="J1009" t="str">
            <v>1986</v>
          </cell>
          <cell r="K1009">
            <v>6413.61</v>
          </cell>
          <cell r="L1009">
            <v>6413.61</v>
          </cell>
          <cell r="M1009">
            <v>188.5</v>
          </cell>
          <cell r="N1009">
            <v>97.2</v>
          </cell>
          <cell r="O1009">
            <v>1208884</v>
          </cell>
          <cell r="P1009">
            <v>1208884</v>
          </cell>
          <cell r="Q1009">
            <v>622860</v>
          </cell>
          <cell r="R1009">
            <v>0</v>
          </cell>
          <cell r="S1009" t="str">
            <v>E</v>
          </cell>
          <cell r="T1009" t="str">
            <v>С</v>
          </cell>
          <cell r="U1009" t="str">
            <v>Изолация на външна стена , Изолация на под, Изолация на покрив, Мерки по осветление, Подмяна на дограма</v>
          </cell>
          <cell r="V1009">
            <v>586035.75</v>
          </cell>
          <cell r="W1009">
            <v>26.99</v>
          </cell>
          <cell r="X1009">
            <v>109611.2308</v>
          </cell>
          <cell r="Y1009">
            <v>1604476.7</v>
          </cell>
          <cell r="Z1009">
            <v>14.6378</v>
          </cell>
          <cell r="AA1009" t="str">
            <v>„НП за ЕЕ на МЖС"</v>
          </cell>
          <cell r="AB1009">
            <v>48.47</v>
          </cell>
        </row>
        <row r="1010">
          <cell r="A1010">
            <v>176824025</v>
          </cell>
          <cell r="B1010" t="str">
            <v>СДРУЖЕНИЕ НА СОБСТВЕНИЦИТЕ "бл. 100 - АСЕНОВГРАД, ул. "СТОЯН ДЖАМСЪЗОВ" 10</v>
          </cell>
          <cell r="C1010" t="str">
            <v>МЖС</v>
          </cell>
          <cell r="D1010" t="str">
            <v>обл.ПЛОВДИВ</v>
          </cell>
          <cell r="E1010" t="str">
            <v>общ.АСЕНОВГРАД</v>
          </cell>
          <cell r="F1010" t="str">
            <v>гр.АСЕНОВГРАД</v>
          </cell>
          <cell r="G1010" t="str">
            <v>"АТЕЛИЕ ДИМОВИ" ЕООД</v>
          </cell>
          <cell r="H1010" t="str">
            <v>335АТД002</v>
          </cell>
          <cell r="I1010">
            <v>42411</v>
          </cell>
          <cell r="J1010" t="str">
            <v>1985</v>
          </cell>
          <cell r="K1010">
            <v>3371</v>
          </cell>
          <cell r="L1010">
            <v>6414</v>
          </cell>
          <cell r="M1010">
            <v>159.5</v>
          </cell>
          <cell r="N1010">
            <v>93.8</v>
          </cell>
          <cell r="O1010">
            <v>633386</v>
          </cell>
          <cell r="P1010">
            <v>633386</v>
          </cell>
          <cell r="Q1010">
            <v>372360</v>
          </cell>
          <cell r="R1010">
            <v>0</v>
          </cell>
          <cell r="S1010" t="str">
            <v>E</v>
          </cell>
          <cell r="T1010" t="str">
            <v>С</v>
          </cell>
          <cell r="U1010" t="str">
            <v>Изолация на външна стена , Изолация на под, Изолация на покрив, Мерки по осветление, Подмяна на дограма</v>
          </cell>
          <cell r="V1010">
            <v>261028</v>
          </cell>
          <cell r="W1010">
            <v>144.13</v>
          </cell>
          <cell r="X1010">
            <v>51005.73</v>
          </cell>
          <cell r="Y1010">
            <v>944338.45</v>
          </cell>
          <cell r="Z1010">
            <v>18.514299999999999</v>
          </cell>
          <cell r="AA1010" t="str">
            <v>„НП за ЕЕ на МЖС"</v>
          </cell>
          <cell r="AB1010">
            <v>41.21</v>
          </cell>
        </row>
        <row r="1011">
          <cell r="A1011">
            <v>176858604</v>
          </cell>
          <cell r="B1011" t="str">
            <v>СДРУЖЕНИЕ НА СОБСТВЕНИЦИТЕ "ИЗТОК 5, гр. АСЕНОВГРАД, общ. АСЕНОВГРАД, жк. ИЗТОК, бл. #5"</v>
          </cell>
          <cell r="C1011" t="str">
            <v>МЖС-АСЕНОВГРАД, "ИЗТОК", БЛ. 5</v>
          </cell>
          <cell r="D1011" t="str">
            <v>обл.ПЛОВДИВ</v>
          </cell>
          <cell r="E1011" t="str">
            <v>общ.АСЕНОВГРАД</v>
          </cell>
          <cell r="F1011" t="str">
            <v>гр.АСЕНОВГРАД</v>
          </cell>
          <cell r="G1011" t="str">
            <v>"АТЕЛИЕ ДИМОВИ" ЕООД</v>
          </cell>
          <cell r="H1011" t="str">
            <v>335АТД003</v>
          </cell>
          <cell r="I1011">
            <v>42411</v>
          </cell>
          <cell r="J1011" t="str">
            <v>1984</v>
          </cell>
          <cell r="K1011">
            <v>6555</v>
          </cell>
          <cell r="L1011">
            <v>6555</v>
          </cell>
          <cell r="M1011">
            <v>91.7</v>
          </cell>
          <cell r="N1011">
            <v>74.2</v>
          </cell>
          <cell r="O1011">
            <v>789031</v>
          </cell>
          <cell r="P1011">
            <v>789031</v>
          </cell>
          <cell r="Q1011">
            <v>491880</v>
          </cell>
          <cell r="R1011">
            <v>0</v>
          </cell>
          <cell r="S1011" t="str">
            <v>E</v>
          </cell>
          <cell r="T1011" t="str">
            <v>С</v>
          </cell>
          <cell r="U1011" t="str">
            <v>Изолация на външна стена , Изолация на под, Изолация на покрив, Мерки по осветление, Подмяна на дограма</v>
          </cell>
          <cell r="V1011">
            <v>297151</v>
          </cell>
          <cell r="W1011">
            <v>14.5</v>
          </cell>
          <cell r="X1011">
            <v>58782.510300000002</v>
          </cell>
          <cell r="Y1011">
            <v>1546230.7679999999</v>
          </cell>
          <cell r="Z1011">
            <v>26.304200000000002</v>
          </cell>
          <cell r="AA1011" t="str">
            <v>„НП за ЕЕ на МЖС"</v>
          </cell>
          <cell r="AB1011">
            <v>37.659999999999997</v>
          </cell>
        </row>
        <row r="1012">
          <cell r="A1012">
            <v>176837663</v>
          </cell>
          <cell r="B1012" t="str">
            <v>СДРУЖЕНИЕ НА СОБСТВЕНИЦИТЕ "гр. АСЕНОВГРАД, община АСЕНОВГРАД, ул. "ЦАР ИВАН АСЕН II-ри, #78,80,82"</v>
          </cell>
          <cell r="C1012" t="str">
            <v>МЖС-АСЕНОВГРАД, "ЦАР ИВАН АСЕН" 78, 80, 82</v>
          </cell>
          <cell r="D1012" t="str">
            <v>обл.ПЛОВДИВ</v>
          </cell>
          <cell r="E1012" t="str">
            <v>общ.АСЕНОВГРАД</v>
          </cell>
          <cell r="F1012" t="str">
            <v>гр.АСЕНОВГРАД</v>
          </cell>
          <cell r="G1012" t="str">
            <v>"АТЕЛИЕ ДИМОВИ" ЕООД</v>
          </cell>
          <cell r="H1012" t="str">
            <v>335АТД004</v>
          </cell>
          <cell r="I1012">
            <v>42412</v>
          </cell>
          <cell r="J1012" t="str">
            <v>1985</v>
          </cell>
          <cell r="K1012">
            <v>6374.82</v>
          </cell>
          <cell r="L1012">
            <v>5397.34</v>
          </cell>
          <cell r="M1012">
            <v>113.3</v>
          </cell>
          <cell r="N1012">
            <v>62.9</v>
          </cell>
          <cell r="O1012">
            <v>612308</v>
          </cell>
          <cell r="P1012">
            <v>715461</v>
          </cell>
          <cell r="Q1012">
            <v>339520</v>
          </cell>
          <cell r="R1012">
            <v>0</v>
          </cell>
          <cell r="S1012" t="str">
            <v>E</v>
          </cell>
          <cell r="T1012" t="str">
            <v>С</v>
          </cell>
          <cell r="U1012" t="str">
            <v>Изолация на външна стена , Изолация на под, Изолация на покрив, Мерки по осветление, Подмяна на дограма</v>
          </cell>
          <cell r="V1012">
            <v>338237</v>
          </cell>
          <cell r="W1012">
            <v>119.77</v>
          </cell>
          <cell r="X1012">
            <v>23648.38</v>
          </cell>
          <cell r="Y1012">
            <v>1076353</v>
          </cell>
          <cell r="Z1012">
            <v>45.514800000000001</v>
          </cell>
          <cell r="AA1012" t="str">
            <v>„НП за ЕЕ на МЖС"</v>
          </cell>
          <cell r="AB1012">
            <v>47.27</v>
          </cell>
        </row>
        <row r="1013">
          <cell r="A1013">
            <v>176823628</v>
          </cell>
          <cell r="B1013" t="str">
            <v>СДРУЖЕНИЕ НА СОБСТВЕНИЦИТЕ "ЗАПАД - гр. АСЕНОВГРАД, ул. "ЛОЗНИЦА" # 6"</v>
          </cell>
          <cell r="C1013" t="str">
            <v>МЖС-АСЕНОВГРАД, "ЛОЗНИЦА" 6</v>
          </cell>
          <cell r="D1013" t="str">
            <v>обл.ПЛОВДИВ</v>
          </cell>
          <cell r="E1013" t="str">
            <v>общ.АСЕНОВГРАД</v>
          </cell>
          <cell r="F1013" t="str">
            <v>гр.АСЕНОВГРАД</v>
          </cell>
          <cell r="G1013" t="str">
            <v>"АТЕЛИЕ ДИМОВИ" ЕООД</v>
          </cell>
          <cell r="H1013" t="str">
            <v>335АТД005</v>
          </cell>
          <cell r="I1013">
            <v>42412</v>
          </cell>
          <cell r="J1013" t="str">
            <v>1981</v>
          </cell>
          <cell r="K1013">
            <v>5827.15</v>
          </cell>
          <cell r="L1013">
            <v>5230</v>
          </cell>
          <cell r="M1013">
            <v>14</v>
          </cell>
          <cell r="N1013">
            <v>84</v>
          </cell>
          <cell r="O1013">
            <v>768573</v>
          </cell>
          <cell r="P1013">
            <v>897644</v>
          </cell>
          <cell r="Q1013">
            <v>439250</v>
          </cell>
          <cell r="R1013">
            <v>0</v>
          </cell>
          <cell r="S1013" t="str">
            <v>E</v>
          </cell>
          <cell r="T1013" t="str">
            <v>С</v>
          </cell>
          <cell r="U1013" t="str">
            <v>Изолация на външна стена , Изолация на под, Изолация на покрив, Мерки по осветление, Подмяна на дограма</v>
          </cell>
          <cell r="V1013">
            <v>458529</v>
          </cell>
          <cell r="W1013">
            <v>49.51</v>
          </cell>
          <cell r="X1013">
            <v>32888</v>
          </cell>
          <cell r="Y1013">
            <v>1100543</v>
          </cell>
          <cell r="Z1013">
            <v>33.463299999999997</v>
          </cell>
          <cell r="AA1013" t="str">
            <v>„НП за ЕЕ на МЖС"</v>
          </cell>
          <cell r="AB1013">
            <v>51.08</v>
          </cell>
        </row>
        <row r="1014">
          <cell r="A1014">
            <v>176863569</v>
          </cell>
          <cell r="B1014" t="str">
            <v>СДРУЖЕНИЕ на СОБСТВЕНИЦИТЕ "БЪЛГАРИЯ - гр. АСЕНОВГРАД, бул. БЪЛГАРИЯ 11/19"</v>
          </cell>
          <cell r="C1014" t="str">
            <v>МЖС-АСЕНОВГРАД, "БЪЛГАРИЯ" 11/19</v>
          </cell>
          <cell r="D1014" t="str">
            <v>обл.ПЛОВДИВ</v>
          </cell>
          <cell r="E1014" t="str">
            <v>общ.АСЕНОВГРАД</v>
          </cell>
          <cell r="F1014" t="str">
            <v>гр.АСЕНОВГРАД</v>
          </cell>
          <cell r="G1014" t="str">
            <v>"АТЕЛИЕ ДИМОВИ" ЕООД</v>
          </cell>
          <cell r="H1014" t="str">
            <v>335АТД006</v>
          </cell>
          <cell r="I1014">
            <v>42412</v>
          </cell>
          <cell r="J1014" t="str">
            <v>1988</v>
          </cell>
          <cell r="K1014">
            <v>5827.15</v>
          </cell>
          <cell r="L1014">
            <v>5230</v>
          </cell>
          <cell r="M1014">
            <v>217.8</v>
          </cell>
          <cell r="N1014">
            <v>137</v>
          </cell>
          <cell r="O1014">
            <v>1217876</v>
          </cell>
          <cell r="P1014">
            <v>1334013</v>
          </cell>
          <cell r="Q1014">
            <v>580070</v>
          </cell>
          <cell r="R1014">
            <v>0</v>
          </cell>
          <cell r="S1014" t="str">
            <v>E</v>
          </cell>
          <cell r="T1014" t="str">
            <v>С</v>
          </cell>
          <cell r="U1014" t="str">
            <v>Изолация на външна стена , Изолация на под, Изолация на покрив, Мерки по осветление, Подмяна на дограма</v>
          </cell>
          <cell r="V1014">
            <v>767216</v>
          </cell>
          <cell r="W1014">
            <v>58.15</v>
          </cell>
          <cell r="X1014">
            <v>46976</v>
          </cell>
          <cell r="Y1014">
            <v>1526138</v>
          </cell>
          <cell r="Z1014">
            <v>32.4876</v>
          </cell>
          <cell r="AA1014" t="str">
            <v>„НП за ЕЕ на МЖС"</v>
          </cell>
          <cell r="AB1014">
            <v>57.51</v>
          </cell>
        </row>
        <row r="1015">
          <cell r="A1015">
            <v>176832100</v>
          </cell>
          <cell r="B1015" t="str">
            <v>СДРУЖЕНИЕ НА СОБСТВЕНИЦИТЕ "ИЗТОК-4 АСЕНОВГРАД, гр. АСЕНОВГРАД, Община АСЕНОВГРАД, жк. ИЗТОК, бл. 4,</v>
          </cell>
          <cell r="C1015" t="str">
            <v>МЖС-АСЕНОВГРАД, "ИЗТОК" БЛ. 4</v>
          </cell>
          <cell r="D1015" t="str">
            <v>обл.ПЛОВДИВ</v>
          </cell>
          <cell r="E1015" t="str">
            <v>общ.АСЕНОВГРАД</v>
          </cell>
          <cell r="F1015" t="str">
            <v>гр.АСЕНОВГРАД</v>
          </cell>
          <cell r="G1015" t="str">
            <v>"АТЕЛИЕ ДИМОВИ" ЕООД</v>
          </cell>
          <cell r="H1015" t="str">
            <v>335АТД007</v>
          </cell>
          <cell r="I1015">
            <v>42423</v>
          </cell>
          <cell r="J1015" t="str">
            <v>1988</v>
          </cell>
          <cell r="K1015">
            <v>3417</v>
          </cell>
          <cell r="L1015">
            <v>3341</v>
          </cell>
          <cell r="M1015">
            <v>257</v>
          </cell>
          <cell r="N1015">
            <v>106.4</v>
          </cell>
          <cell r="O1015">
            <v>585204</v>
          </cell>
          <cell r="P1015">
            <v>858509</v>
          </cell>
          <cell r="Q1015">
            <v>355600</v>
          </cell>
          <cell r="R1015">
            <v>0</v>
          </cell>
          <cell r="S1015" t="str">
            <v>E</v>
          </cell>
          <cell r="T1015" t="str">
            <v>С</v>
          </cell>
          <cell r="U1015" t="str">
            <v>Изолация на външна стена , Изолация на под, Изолация на покрив, Мерки по осветление, Подмяна на дограма</v>
          </cell>
          <cell r="V1015">
            <v>502910</v>
          </cell>
          <cell r="W1015">
            <v>37.369999999999997</v>
          </cell>
          <cell r="X1015">
            <v>52692.23</v>
          </cell>
          <cell r="Y1015">
            <v>1110771</v>
          </cell>
          <cell r="Z1015">
            <v>21.080300000000001</v>
          </cell>
          <cell r="AA1015" t="str">
            <v>„НП за ЕЕ на МЖС"</v>
          </cell>
          <cell r="AB1015">
            <v>58.57</v>
          </cell>
        </row>
        <row r="1016">
          <cell r="A1016">
            <v>176827128</v>
          </cell>
          <cell r="B1016" t="str">
            <v>СДРУЖЕНИЕ НА СОБСТВЕНИЦИТЕ "КВАРТАЛ ЗАПАД, ул. ЛОЗНИЦА 5, гр. АСЕНОВГРАД"</v>
          </cell>
          <cell r="C1016" t="str">
            <v>МЖС-АСЕНОВГРАД, "ЗАПАД" БЛ. 108</v>
          </cell>
          <cell r="D1016" t="str">
            <v>обл.ПЛОВДИВ</v>
          </cell>
          <cell r="E1016" t="str">
            <v>общ.АСЕНОВГРАД</v>
          </cell>
          <cell r="F1016" t="str">
            <v>гр.АСЕНОВГРАД</v>
          </cell>
          <cell r="G1016" t="str">
            <v>"АТЕЛИЕ ДИМОВИ" ЕООД</v>
          </cell>
          <cell r="H1016" t="str">
            <v>335АТД008</v>
          </cell>
          <cell r="I1016">
            <v>42423</v>
          </cell>
          <cell r="J1016" t="str">
            <v>1982</v>
          </cell>
          <cell r="K1016">
            <v>5075</v>
          </cell>
          <cell r="L1016">
            <v>6043</v>
          </cell>
          <cell r="M1016">
            <v>142.30000000000001</v>
          </cell>
          <cell r="N1016">
            <v>84.8</v>
          </cell>
          <cell r="O1016">
            <v>860424</v>
          </cell>
          <cell r="P1016">
            <v>860424</v>
          </cell>
          <cell r="Q1016">
            <v>512500</v>
          </cell>
          <cell r="R1016">
            <v>0</v>
          </cell>
          <cell r="S1016" t="str">
            <v>F</v>
          </cell>
          <cell r="T1016" t="str">
            <v>С</v>
          </cell>
          <cell r="U1016" t="str">
            <v>Изолация на външна стена , Изолация на под, Изолация на покрив, Мерки по осветление, Подмяна на дограма</v>
          </cell>
          <cell r="V1016">
            <v>347926.00599999999</v>
          </cell>
          <cell r="W1016">
            <v>211.33</v>
          </cell>
          <cell r="X1016">
            <v>70884.010999999999</v>
          </cell>
          <cell r="Y1016">
            <v>1666641.85</v>
          </cell>
          <cell r="Z1016">
            <v>23.5122</v>
          </cell>
          <cell r="AA1016" t="str">
            <v>„НП за ЕЕ на МЖС"</v>
          </cell>
          <cell r="AB1016">
            <v>40.43</v>
          </cell>
        </row>
        <row r="1017">
          <cell r="A1017">
            <v>176836629</v>
          </cell>
          <cell r="B1017" t="str">
            <v>СДРУЖЕНИЕ НА СОБСТВЕНИЦИТЕ "гр. АСЕНОВГРАД, община АСЕНОВГРАД, ул. "КНЯЗ БОРИС I-ви" #6</v>
          </cell>
          <cell r="C1017" t="str">
            <v>МЖС-АСЕНОВГРАД, "КН. БОРИС" 6</v>
          </cell>
          <cell r="D1017" t="str">
            <v>обл.ПЛОВДИВ</v>
          </cell>
          <cell r="E1017" t="str">
            <v>общ.АСЕНОВГРАД</v>
          </cell>
          <cell r="F1017" t="str">
            <v>гр.АСЕНОВГРАД</v>
          </cell>
          <cell r="G1017" t="str">
            <v>"Енерджи Про ДМ" ЕООД</v>
          </cell>
          <cell r="H1017" t="str">
            <v>335АТД009</v>
          </cell>
          <cell r="I1017">
            <v>42423</v>
          </cell>
          <cell r="J1017" t="str">
            <v>1980</v>
          </cell>
          <cell r="K1017">
            <v>3777.6</v>
          </cell>
          <cell r="L1017">
            <v>7651</v>
          </cell>
          <cell r="M1017">
            <v>129.1</v>
          </cell>
          <cell r="N1017">
            <v>81.099999999999994</v>
          </cell>
          <cell r="O1017">
            <v>488051</v>
          </cell>
          <cell r="P1017">
            <v>488050</v>
          </cell>
          <cell r="Q1017">
            <v>306740</v>
          </cell>
          <cell r="R1017">
            <v>0</v>
          </cell>
          <cell r="S1017" t="str">
            <v>F</v>
          </cell>
          <cell r="T1017" t="str">
            <v>С</v>
          </cell>
          <cell r="U1017" t="str">
            <v>Изолация на външна стена , Изолация на под, Изолация на покрив, Мерки по осветление, Подмяна на дограма</v>
          </cell>
          <cell r="V1017">
            <v>181316.00719999999</v>
          </cell>
          <cell r="W1017">
            <v>130.22</v>
          </cell>
          <cell r="X1017">
            <v>39769.370000000003</v>
          </cell>
          <cell r="Y1017">
            <v>929112.96</v>
          </cell>
          <cell r="Z1017">
            <v>23.362500000000001</v>
          </cell>
          <cell r="AA1017" t="str">
            <v>„НП за ЕЕ на МЖС"</v>
          </cell>
          <cell r="AB1017">
            <v>37.15</v>
          </cell>
        </row>
        <row r="1018">
          <cell r="A1018">
            <v>176841327</v>
          </cell>
          <cell r="B1018" t="str">
            <v>СДРУЖЕНИЕ НА СОБСТВЕНИЦИТЕ "ЛЕВСКИ 21 - гр. АСЕНОВГРАД, ул. ВАСИЛ ЛЕВСКИ #21"</v>
          </cell>
          <cell r="C1018" t="str">
            <v>МЖС-АСЕНОВГРАД, "В. ЛЕВСКИ" 21</v>
          </cell>
          <cell r="D1018" t="str">
            <v>обл.ПЛОВДИВ</v>
          </cell>
          <cell r="E1018" t="str">
            <v>общ.АСЕНОВГРАД</v>
          </cell>
          <cell r="F1018" t="str">
            <v>гр.АСЕНОВГРАД</v>
          </cell>
          <cell r="G1018" t="str">
            <v>"АТЕЛИЕ ДИМОВИ" ЕООД</v>
          </cell>
          <cell r="H1018" t="str">
            <v>335АТД010</v>
          </cell>
          <cell r="I1018">
            <v>42431</v>
          </cell>
          <cell r="J1018" t="str">
            <v>1978</v>
          </cell>
          <cell r="K1018">
            <v>3307.5</v>
          </cell>
          <cell r="L1018">
            <v>3307.5</v>
          </cell>
          <cell r="M1018">
            <v>146.30000000000001</v>
          </cell>
          <cell r="N1018">
            <v>81.5</v>
          </cell>
          <cell r="O1018">
            <v>483737</v>
          </cell>
          <cell r="P1018">
            <v>483737</v>
          </cell>
          <cell r="Q1018">
            <v>269660</v>
          </cell>
          <cell r="R1018">
            <v>0</v>
          </cell>
          <cell r="S1018" t="str">
            <v>F</v>
          </cell>
          <cell r="T1018" t="str">
            <v>С</v>
          </cell>
          <cell r="U1018" t="str">
            <v>Изолация на външна стена , Изолация на под, Изолация на покрив, Мерки по осветление, Подмяна на дограма</v>
          </cell>
          <cell r="V1018">
            <v>214082</v>
          </cell>
          <cell r="W1018">
            <v>128.34</v>
          </cell>
          <cell r="X1018">
            <v>46687.94</v>
          </cell>
          <cell r="Y1018">
            <v>801666</v>
          </cell>
          <cell r="Z1018">
            <v>17.1707</v>
          </cell>
          <cell r="AA1018" t="str">
            <v>„НП за ЕЕ на МЖС"</v>
          </cell>
          <cell r="AB1018">
            <v>44.25</v>
          </cell>
        </row>
        <row r="1019">
          <cell r="A1019">
            <v>176831048</v>
          </cell>
          <cell r="B1019" t="str">
            <v>Сдружение на собствениците на етажна собственост "Драма" N  1, гр. Банско</v>
          </cell>
          <cell r="C1019" t="str">
            <v>МЖС-БАНСКО, "ДРАМА" 1</v>
          </cell>
          <cell r="D1019" t="str">
            <v>обл.БЛАГОЕВГРАД</v>
          </cell>
          <cell r="E1019" t="str">
            <v>общ.БАНСКО</v>
          </cell>
          <cell r="F1019" t="str">
            <v>гр.БАНСКО</v>
          </cell>
          <cell r="G1019" t="str">
            <v>"ТРИНИТИ ЕМ ТИ ВИ" ЕООД</v>
          </cell>
          <cell r="H1019" t="str">
            <v>337ТРИ004</v>
          </cell>
          <cell r="I1019">
            <v>42519</v>
          </cell>
          <cell r="J1019" t="str">
            <v>1981</v>
          </cell>
          <cell r="K1019">
            <v>5375</v>
          </cell>
          <cell r="L1019">
            <v>4485</v>
          </cell>
          <cell r="M1019">
            <v>200.8</v>
          </cell>
          <cell r="N1019">
            <v>96.7</v>
          </cell>
          <cell r="O1019">
            <v>900804</v>
          </cell>
          <cell r="P1019">
            <v>900805</v>
          </cell>
          <cell r="Q1019">
            <v>433530</v>
          </cell>
          <cell r="R1019">
            <v>0</v>
          </cell>
          <cell r="S1019" t="str">
            <v>E</v>
          </cell>
          <cell r="T1019" t="str">
            <v>С</v>
          </cell>
          <cell r="U1019" t="str">
            <v>ВЕИ, Изолация на външна стена , Изолация на под, Подмяна на дограма</v>
          </cell>
          <cell r="V1019">
            <v>780308.7</v>
          </cell>
          <cell r="W1019">
            <v>253</v>
          </cell>
          <cell r="X1019">
            <v>127785</v>
          </cell>
          <cell r="Y1019">
            <v>551118</v>
          </cell>
          <cell r="Z1019">
            <v>4.3128000000000002</v>
          </cell>
          <cell r="AA1019" t="str">
            <v>„НП за ЕЕ на МЖС"</v>
          </cell>
          <cell r="AB1019">
            <v>86.62</v>
          </cell>
        </row>
        <row r="1020">
          <cell r="A1020">
            <v>176856368</v>
          </cell>
          <cell r="B1020" t="str">
            <v>СДРУЖЕНИЕ НА СОБСТВЕНИЦИТЕ " ГР. СЛИВНИЦА, УЛ. МАКСИМ ГОРКИ #2 И #4 "</v>
          </cell>
          <cell r="C1020" t="str">
            <v>МЖС -СЛИВНИЦА БЛ2</v>
          </cell>
          <cell r="D1020" t="str">
            <v>обл.СОФИЯ-ОБЛАСТ</v>
          </cell>
          <cell r="E1020" t="str">
            <v>общ.СЛИВНИЦА</v>
          </cell>
          <cell r="F1020" t="str">
            <v>гр.СЛИВНИЦА</v>
          </cell>
          <cell r="G1020" t="str">
            <v>"ЕФЕКТ 1" ЕООД</v>
          </cell>
          <cell r="H1020" t="str">
            <v>338ЕФЕ039</v>
          </cell>
          <cell r="I1020">
            <v>42338</v>
          </cell>
          <cell r="J1020" t="str">
            <v>1989</v>
          </cell>
          <cell r="K1020">
            <v>2148</v>
          </cell>
          <cell r="L1020">
            <v>1898</v>
          </cell>
          <cell r="M1020">
            <v>200</v>
          </cell>
          <cell r="N1020">
            <v>76.8</v>
          </cell>
          <cell r="O1020">
            <v>272959</v>
          </cell>
          <cell r="P1020">
            <v>379552</v>
          </cell>
          <cell r="Q1020">
            <v>145600</v>
          </cell>
          <cell r="R1020">
            <v>0</v>
          </cell>
          <cell r="S1020" t="str">
            <v>G</v>
          </cell>
          <cell r="T1020" t="str">
            <v>С</v>
          </cell>
          <cell r="U1020" t="str">
            <v>ВЕИ, Изолация на външна стена , Изолация на покрив, Подмяна на дограма</v>
          </cell>
          <cell r="V1020">
            <v>233867</v>
          </cell>
          <cell r="W1020">
            <v>191.55</v>
          </cell>
          <cell r="X1020">
            <v>53790</v>
          </cell>
          <cell r="Y1020">
            <v>304233</v>
          </cell>
          <cell r="Z1020">
            <v>5.6558999999999999</v>
          </cell>
          <cell r="AA1020" t="str">
            <v>„НП за ЕЕ на МЖС"</v>
          </cell>
          <cell r="AB1020">
            <v>61.61</v>
          </cell>
        </row>
        <row r="1021">
          <cell r="A1021">
            <v>176856368</v>
          </cell>
          <cell r="B1021" t="str">
            <v>СДРУЖЕНИЕ НА СОБСТВЕНИЦИТЕ " ГР. СЛИВНИЦА, УЛ. МАКСИМ ГОРКИ #2 И #4 "</v>
          </cell>
          <cell r="C1021" t="str">
            <v>МЖС СЛИВНИЦА БЛ4</v>
          </cell>
          <cell r="D1021" t="str">
            <v>обл.СОФИЯ-ОБЛАСТ</v>
          </cell>
          <cell r="E1021" t="str">
            <v>общ.СЛИВНИЦА</v>
          </cell>
          <cell r="F1021" t="str">
            <v>гр.СЛИВНИЦА</v>
          </cell>
          <cell r="G1021" t="str">
            <v>"ЕФЕКТ 1" ЕООД</v>
          </cell>
          <cell r="H1021" t="str">
            <v>338ЕФЕ040</v>
          </cell>
          <cell r="I1021">
            <v>42338</v>
          </cell>
          <cell r="J1021" t="str">
            <v>1987</v>
          </cell>
          <cell r="K1021">
            <v>1651.56</v>
          </cell>
          <cell r="L1021">
            <v>1456.56</v>
          </cell>
          <cell r="M1021">
            <v>238.3</v>
          </cell>
          <cell r="N1021">
            <v>79</v>
          </cell>
          <cell r="O1021">
            <v>209841</v>
          </cell>
          <cell r="P1021">
            <v>347136</v>
          </cell>
          <cell r="Q1021">
            <v>115130</v>
          </cell>
          <cell r="R1021">
            <v>0</v>
          </cell>
          <cell r="S1021" t="str">
            <v>G</v>
          </cell>
          <cell r="T1021" t="str">
            <v>С</v>
          </cell>
          <cell r="U1021" t="str">
            <v>ВЕИ, Изолация на външна стена , Изолация на покрив, Подмяна на дограма</v>
          </cell>
          <cell r="V1021">
            <v>231998</v>
          </cell>
          <cell r="W1021">
            <v>190.04</v>
          </cell>
          <cell r="X1021">
            <v>53359</v>
          </cell>
          <cell r="Y1021">
            <v>297026</v>
          </cell>
          <cell r="Z1021">
            <v>5.5664999999999996</v>
          </cell>
          <cell r="AA1021" t="str">
            <v>„НП за ЕЕ на МЖС"</v>
          </cell>
          <cell r="AB1021">
            <v>66.83</v>
          </cell>
        </row>
        <row r="1022">
          <cell r="A1022">
            <v>176864354</v>
          </cell>
          <cell r="B1022" t="str">
            <v>СДРУЖЕНИЕ НА СОБСТВЕНИЦИТЕ - ГР.СЛИВНИЦА, УЛ. МАКСИМ ГОРКИ #6</v>
          </cell>
          <cell r="C1022" t="str">
            <v>МЖС СЛИВНИЦА БЛ6</v>
          </cell>
          <cell r="D1022" t="str">
            <v>обл.СОФИЯ-ОБЛАСТ</v>
          </cell>
          <cell r="E1022" t="str">
            <v>общ.СЛИВНИЦА</v>
          </cell>
          <cell r="F1022" t="str">
            <v>гр.СЛИВНИЦА</v>
          </cell>
          <cell r="G1022" t="str">
            <v>"ЕФЕКТ 1" ЕООД</v>
          </cell>
          <cell r="H1022" t="str">
            <v>338ЕФЕ041</v>
          </cell>
          <cell r="I1022">
            <v>42338</v>
          </cell>
          <cell r="J1022" t="str">
            <v>1986</v>
          </cell>
          <cell r="K1022">
            <v>1443.48</v>
          </cell>
          <cell r="L1022">
            <v>1248.48</v>
          </cell>
          <cell r="M1022">
            <v>252</v>
          </cell>
          <cell r="N1022">
            <v>79.2</v>
          </cell>
          <cell r="O1022">
            <v>184077</v>
          </cell>
          <cell r="P1022">
            <v>314446</v>
          </cell>
          <cell r="Q1022">
            <v>98800</v>
          </cell>
          <cell r="R1022">
            <v>0</v>
          </cell>
          <cell r="S1022" t="str">
            <v>G</v>
          </cell>
          <cell r="T1022" t="str">
            <v>С</v>
          </cell>
          <cell r="U1022" t="str">
            <v>ВЕИ, Изолация на външна стена , Изолация на покрив, Подмяна на дограма</v>
          </cell>
          <cell r="V1022">
            <v>215632</v>
          </cell>
          <cell r="W1022">
            <v>176.62</v>
          </cell>
          <cell r="X1022">
            <v>50095</v>
          </cell>
          <cell r="Y1022">
            <v>275225</v>
          </cell>
          <cell r="Z1022">
            <v>5.4939999999999998</v>
          </cell>
          <cell r="AA1022" t="str">
            <v>„НП за ЕЕ на МЖС"</v>
          </cell>
          <cell r="AB1022">
            <v>68.569999999999993</v>
          </cell>
        </row>
        <row r="1023">
          <cell r="A1023">
            <v>176856382</v>
          </cell>
          <cell r="B1023" t="str">
            <v>СДРУЖЕНИЕ НА СОБСТВЕНИЦИТЕ " ГР. СЛИВНИЦА, УЛ. МАКСИМ ГОРКИ #8</v>
          </cell>
          <cell r="C1023" t="str">
            <v>МЖС СЛИВНИЦА БЛ.8</v>
          </cell>
          <cell r="D1023" t="str">
            <v>обл.СОФИЯ-ОБЛАСТ</v>
          </cell>
          <cell r="E1023" t="str">
            <v>общ.СЛИВНИЦА</v>
          </cell>
          <cell r="F1023" t="str">
            <v>гр.СЛИВНИЦА</v>
          </cell>
          <cell r="G1023" t="str">
            <v>"ЕФЕКТ 1" ЕООД</v>
          </cell>
          <cell r="H1023" t="str">
            <v>338ЕФЕ042</v>
          </cell>
          <cell r="I1023">
            <v>42338</v>
          </cell>
          <cell r="J1023" t="str">
            <v>1985</v>
          </cell>
          <cell r="K1023">
            <v>1443.48</v>
          </cell>
          <cell r="L1023">
            <v>1248.48</v>
          </cell>
          <cell r="M1023">
            <v>234.4</v>
          </cell>
          <cell r="N1023">
            <v>73</v>
          </cell>
          <cell r="O1023">
            <v>154505</v>
          </cell>
          <cell r="P1023">
            <v>292590</v>
          </cell>
          <cell r="Q1023">
            <v>91180</v>
          </cell>
          <cell r="R1023">
            <v>0</v>
          </cell>
          <cell r="S1023" t="str">
            <v>G</v>
          </cell>
          <cell r="T1023" t="str">
            <v>С</v>
          </cell>
          <cell r="U1023" t="str">
            <v>ВЕИ, Изолация на външна стена , Изолация на покрив, Подмяна на дограма</v>
          </cell>
          <cell r="V1023">
            <v>201409</v>
          </cell>
          <cell r="W1023">
            <v>164.95</v>
          </cell>
          <cell r="X1023">
            <v>46824</v>
          </cell>
          <cell r="Y1023">
            <v>254645</v>
          </cell>
          <cell r="Z1023">
            <v>5.4382999999999999</v>
          </cell>
          <cell r="AA1023" t="str">
            <v>„НП за ЕЕ на МЖС"</v>
          </cell>
          <cell r="AB1023">
            <v>68.83</v>
          </cell>
        </row>
        <row r="1024">
          <cell r="A1024">
            <v>176865673</v>
          </cell>
          <cell r="B1024" t="str">
            <v>СДРУЖЕНИЕ НА СОБСТВЕНИЦИТЕ - ГР. СЛИВНИЦА, УЛ. МАКСИМ ГОРКИ #10</v>
          </cell>
          <cell r="C1024" t="str">
            <v>МЖС СЛИВНИЦА БЛ 10</v>
          </cell>
          <cell r="D1024" t="str">
            <v>обл.СОФИЯ-ОБЛАСТ</v>
          </cell>
          <cell r="E1024" t="str">
            <v>общ.СЛИВНИЦА</v>
          </cell>
          <cell r="F1024" t="str">
            <v>гр.СЛИВНИЦА</v>
          </cell>
          <cell r="G1024" t="str">
            <v>"ЕФЕКТ 1" ЕООД</v>
          </cell>
          <cell r="H1024" t="str">
            <v>338ЕФЕ043</v>
          </cell>
          <cell r="I1024">
            <v>42338</v>
          </cell>
          <cell r="J1024" t="str">
            <v>1983</v>
          </cell>
          <cell r="K1024">
            <v>1443.48</v>
          </cell>
          <cell r="L1024">
            <v>1248.48</v>
          </cell>
          <cell r="M1024">
            <v>235.6</v>
          </cell>
          <cell r="N1024">
            <v>74.400000000000006</v>
          </cell>
          <cell r="O1024">
            <v>159819</v>
          </cell>
          <cell r="P1024">
            <v>294069</v>
          </cell>
          <cell r="Q1024">
            <v>92890</v>
          </cell>
          <cell r="R1024">
            <v>0</v>
          </cell>
          <cell r="S1024" t="str">
            <v>G</v>
          </cell>
          <cell r="T1024" t="str">
            <v>С</v>
          </cell>
          <cell r="U1024" t="str">
            <v>ВЕИ, Изолация на външна стена , Изолация на покрив, Подмяна на дограма</v>
          </cell>
          <cell r="V1024">
            <v>201175</v>
          </cell>
          <cell r="W1024">
            <v>164.66</v>
          </cell>
          <cell r="X1024">
            <v>46870</v>
          </cell>
          <cell r="Y1024">
            <v>262505</v>
          </cell>
          <cell r="Z1024">
            <v>5.6006999999999998</v>
          </cell>
          <cell r="AA1024" t="str">
            <v>„НП за ЕЕ на МЖС"</v>
          </cell>
          <cell r="AB1024">
            <v>68.41</v>
          </cell>
        </row>
        <row r="1025">
          <cell r="A1025">
            <v>176842525</v>
          </cell>
          <cell r="B1025" t="str">
            <v>Сдружение на собствениците-ГОДЕЧ,  ул. Г.С.РАКОВСКИ бл. 9АБ</v>
          </cell>
          <cell r="C1025" t="str">
            <v>МЖС</v>
          </cell>
          <cell r="D1025" t="str">
            <v>обл.СОФИЯ-ОБЛАСТ</v>
          </cell>
          <cell r="E1025" t="str">
            <v>общ.ГОДЕЧ</v>
          </cell>
          <cell r="F1025" t="str">
            <v>гр.ГОДЕЧ</v>
          </cell>
          <cell r="G1025" t="str">
            <v>"ЕФЕКТ 1" ЕООД</v>
          </cell>
          <cell r="H1025" t="str">
            <v>338ЕФЕ044</v>
          </cell>
          <cell r="I1025">
            <v>42381</v>
          </cell>
          <cell r="J1025" t="str">
            <v>1980</v>
          </cell>
          <cell r="K1025">
            <v>4419</v>
          </cell>
          <cell r="L1025">
            <v>3645</v>
          </cell>
          <cell r="M1025">
            <v>151</v>
          </cell>
          <cell r="N1025">
            <v>75.400000000000006</v>
          </cell>
          <cell r="O1025">
            <v>381677</v>
          </cell>
          <cell r="P1025">
            <v>551247</v>
          </cell>
          <cell r="Q1025">
            <v>275000</v>
          </cell>
          <cell r="R1025">
            <v>0</v>
          </cell>
          <cell r="S1025" t="str">
            <v>G</v>
          </cell>
          <cell r="T1025" t="str">
            <v>С</v>
          </cell>
          <cell r="U1025" t="str">
            <v>Изолация на външна стена , Изолация на покрив, Подмяна на дограма</v>
          </cell>
          <cell r="V1025">
            <v>276242</v>
          </cell>
          <cell r="W1025">
            <v>226.25</v>
          </cell>
          <cell r="X1025">
            <v>69061</v>
          </cell>
          <cell r="Y1025">
            <v>412485</v>
          </cell>
          <cell r="Z1025">
            <v>5.9726999999999997</v>
          </cell>
          <cell r="AA1025" t="str">
            <v>„НП за ЕЕ на МЖС"</v>
          </cell>
          <cell r="AB1025">
            <v>50.11</v>
          </cell>
        </row>
        <row r="1026">
          <cell r="A1026">
            <v>176840549</v>
          </cell>
          <cell r="B1026" t="str">
            <v>СДРУЖЕНИЕ НА СОБСТВЕНИЦИТЕ "БЛОК #23, КВ.САМОКОВО - ГР.САМОКОВ"</v>
          </cell>
          <cell r="C1026" t="str">
            <v>МЖС-САМОКОВ, "САМОКОВО" БЛ. 23</v>
          </cell>
          <cell r="D1026" t="str">
            <v>обл.СОФИЯ-ОБЛАСТ</v>
          </cell>
          <cell r="E1026" t="str">
            <v>общ.САМОКОВ</v>
          </cell>
          <cell r="F1026" t="str">
            <v>гр.САМОКОВ</v>
          </cell>
          <cell r="G1026" t="str">
            <v>"ЕФЕКТ 1" ЕООД</v>
          </cell>
          <cell r="H1026" t="str">
            <v>338ЕФЕ047</v>
          </cell>
          <cell r="I1026">
            <v>42408</v>
          </cell>
          <cell r="J1026" t="str">
            <v>1983</v>
          </cell>
          <cell r="K1026">
            <v>11101.63</v>
          </cell>
          <cell r="L1026">
            <v>8457.85</v>
          </cell>
          <cell r="M1026">
            <v>227.7</v>
          </cell>
          <cell r="N1026">
            <v>91.6</v>
          </cell>
          <cell r="O1026">
            <v>1240647</v>
          </cell>
          <cell r="P1026">
            <v>1925610</v>
          </cell>
          <cell r="Q1026">
            <v>775133</v>
          </cell>
          <cell r="R1026">
            <v>0</v>
          </cell>
          <cell r="S1026" t="str">
            <v>F</v>
          </cell>
          <cell r="T1026" t="str">
            <v>С</v>
          </cell>
          <cell r="U1026" t="str">
            <v>Изолация на външна стена , Изолация на покрив, Подмяна на дограма</v>
          </cell>
          <cell r="V1026">
            <v>1150477</v>
          </cell>
          <cell r="W1026">
            <v>234.91</v>
          </cell>
          <cell r="X1026">
            <v>195583</v>
          </cell>
          <cell r="Y1026">
            <v>1089397</v>
          </cell>
          <cell r="Z1026">
            <v>5.5698999999999996</v>
          </cell>
          <cell r="AA1026" t="str">
            <v>„НП за ЕЕ на МЖС"</v>
          </cell>
          <cell r="AB1026">
            <v>59.74</v>
          </cell>
        </row>
        <row r="1027">
          <cell r="A1027">
            <v>176864404</v>
          </cell>
          <cell r="B1027" t="str">
            <v>СДРУЖЕНИЕ НА СОБСТВЕНИЦИТЕ "КИС-16 - ГР. САМОКОВ"</v>
          </cell>
          <cell r="C1027" t="str">
            <v>МЖС</v>
          </cell>
          <cell r="D1027" t="str">
            <v>обл.СОФИЯ-ОБЛАСТ</v>
          </cell>
          <cell r="E1027" t="str">
            <v>общ.САМОКОВ</v>
          </cell>
          <cell r="F1027" t="str">
            <v>гр.САМОКОВ</v>
          </cell>
          <cell r="G1027" t="str">
            <v>"ЕФЕКТ 1" ЕООД</v>
          </cell>
          <cell r="H1027" t="str">
            <v>338ЕФЕ048</v>
          </cell>
          <cell r="I1027">
            <v>42410</v>
          </cell>
          <cell r="J1027" t="str">
            <v>1976</v>
          </cell>
          <cell r="K1027">
            <v>9098</v>
          </cell>
          <cell r="L1027">
            <v>7944</v>
          </cell>
          <cell r="M1027">
            <v>206.5</v>
          </cell>
          <cell r="N1027">
            <v>89.7</v>
          </cell>
          <cell r="O1027">
            <v>1164702</v>
          </cell>
          <cell r="P1027">
            <v>1640741</v>
          </cell>
          <cell r="Q1027">
            <v>721800</v>
          </cell>
          <cell r="R1027">
            <v>0</v>
          </cell>
          <cell r="S1027" t="str">
            <v>F</v>
          </cell>
          <cell r="T1027" t="str">
            <v>С</v>
          </cell>
          <cell r="U1027" t="str">
            <v>Изолация на външна стена , Изолация на покрив, Подмяна на дограма</v>
          </cell>
          <cell r="V1027">
            <v>927941</v>
          </cell>
          <cell r="W1027">
            <v>200.46</v>
          </cell>
          <cell r="X1027">
            <v>157750</v>
          </cell>
          <cell r="Y1027">
            <v>886730</v>
          </cell>
          <cell r="Z1027">
            <v>5.6211000000000002</v>
          </cell>
          <cell r="AA1027" t="str">
            <v>„НП за ЕЕ на МЖС"</v>
          </cell>
          <cell r="AB1027">
            <v>56.55</v>
          </cell>
        </row>
        <row r="1028">
          <cell r="A1028">
            <v>176844004</v>
          </cell>
          <cell r="B1028" t="str">
            <v>СДРУЖЕНИЕ НА СОБСТВЕНИЦИТЕ "БЛОК #40, КВ.САМОКОВО - ГР. САМОКОВ"</v>
          </cell>
          <cell r="C1028" t="str">
            <v>МЖС-САМОКОВ, БЛ. 40</v>
          </cell>
          <cell r="D1028" t="str">
            <v>обл.СОФИЯ-ОБЛАСТ</v>
          </cell>
          <cell r="E1028" t="str">
            <v>общ.САМОКОВ</v>
          </cell>
          <cell r="F1028" t="str">
            <v>гр.САМОКОВ</v>
          </cell>
          <cell r="G1028" t="str">
            <v>"ЕФЕКТ 1" ЕООД</v>
          </cell>
          <cell r="H1028" t="str">
            <v>338ЕФЕ049</v>
          </cell>
          <cell r="I1028">
            <v>42415</v>
          </cell>
          <cell r="J1028" t="str">
            <v>1989</v>
          </cell>
          <cell r="K1028">
            <v>7330.2</v>
          </cell>
          <cell r="L1028">
            <v>6190.82</v>
          </cell>
          <cell r="M1028">
            <v>257.10000000000002</v>
          </cell>
          <cell r="N1028">
            <v>99</v>
          </cell>
          <cell r="O1028">
            <v>964018</v>
          </cell>
          <cell r="P1028">
            <v>1591638</v>
          </cell>
          <cell r="Q1028">
            <v>612833</v>
          </cell>
          <cell r="R1028">
            <v>0</v>
          </cell>
          <cell r="S1028" t="str">
            <v>G</v>
          </cell>
          <cell r="T1028" t="str">
            <v>С</v>
          </cell>
          <cell r="U1028" t="str">
            <v>Изолация на външна стена , Изолация на покрив, Подмяна на дограма</v>
          </cell>
          <cell r="V1028">
            <v>978805</v>
          </cell>
          <cell r="W1028">
            <v>215.64099999999999</v>
          </cell>
          <cell r="X1028">
            <v>166397</v>
          </cell>
          <cell r="Y1028">
            <v>872664</v>
          </cell>
          <cell r="Z1028">
            <v>5.2443999999999997</v>
          </cell>
          <cell r="AA1028" t="str">
            <v>„НП за ЕЕ на МЖС"</v>
          </cell>
          <cell r="AB1028">
            <v>61.49</v>
          </cell>
        </row>
        <row r="1029">
          <cell r="A1029">
            <v>176840937</v>
          </cell>
          <cell r="B1029" t="str">
            <v>СДРУЖЕНИЕ НА СОБСТВЕНИЦИТЕ "БЛОК #41, КВ.САМОКОВО - ГР.САМОКОВ"</v>
          </cell>
          <cell r="C1029" t="str">
            <v>МЖС-САМОКОВ, БЛ. 41</v>
          </cell>
          <cell r="D1029" t="str">
            <v>обл.СОФИЯ-ОБЛАСТ</v>
          </cell>
          <cell r="E1029" t="str">
            <v>общ.САМОКОВ</v>
          </cell>
          <cell r="F1029" t="str">
            <v>гр.САМОКОВ</v>
          </cell>
          <cell r="G1029" t="str">
            <v>"ЕФЕКТ 1" ЕООД</v>
          </cell>
          <cell r="H1029" t="str">
            <v>338ЕФЕ050</v>
          </cell>
          <cell r="I1029">
            <v>42419</v>
          </cell>
          <cell r="J1029" t="str">
            <v>1991</v>
          </cell>
          <cell r="K1029">
            <v>5671.7</v>
          </cell>
          <cell r="L1029">
            <v>4744.6499999999996</v>
          </cell>
          <cell r="M1029">
            <v>223</v>
          </cell>
          <cell r="N1029">
            <v>93.8</v>
          </cell>
          <cell r="O1029">
            <v>719357</v>
          </cell>
          <cell r="P1029">
            <v>1057996</v>
          </cell>
          <cell r="Q1029">
            <v>444923</v>
          </cell>
          <cell r="R1029">
            <v>0</v>
          </cell>
          <cell r="S1029" t="str">
            <v>F</v>
          </cell>
          <cell r="T1029" t="str">
            <v>С</v>
          </cell>
          <cell r="U1029" t="str">
            <v>Изолация на външна стена , Изолация на покрив, Подмяна на дограма</v>
          </cell>
          <cell r="V1029">
            <v>613072</v>
          </cell>
          <cell r="W1029">
            <v>144.69999999999999</v>
          </cell>
          <cell r="X1029">
            <v>104222</v>
          </cell>
          <cell r="Y1029">
            <v>587080</v>
          </cell>
          <cell r="Z1029">
            <v>5.6329000000000002</v>
          </cell>
          <cell r="AA1029" t="str">
            <v>„НП за ЕЕ на МЖС"</v>
          </cell>
          <cell r="AB1029">
            <v>57.94</v>
          </cell>
        </row>
        <row r="1030">
          <cell r="A1030">
            <v>176845208</v>
          </cell>
          <cell r="B1030" t="str">
            <v>СДРУЖЕНИЕ НА СОБСТВЕНИЦИТЕ "БЛОК МАКЕДОНИЯ 87</v>
          </cell>
          <cell r="C1030" t="str">
            <v>МЖС</v>
          </cell>
          <cell r="D1030" t="str">
            <v>обл.СОФИЯ-ОБЛАСТ</v>
          </cell>
          <cell r="E1030" t="str">
            <v>общ.САМОКОВ</v>
          </cell>
          <cell r="F1030" t="str">
            <v>гр.САМОКОВ</v>
          </cell>
          <cell r="G1030" t="str">
            <v>"ЕФЕКТ 1" ЕООД</v>
          </cell>
          <cell r="H1030" t="str">
            <v>338ЕФЕ051</v>
          </cell>
          <cell r="I1030">
            <v>42419</v>
          </cell>
          <cell r="J1030" t="str">
            <v>1991</v>
          </cell>
          <cell r="K1030">
            <v>6691.2</v>
          </cell>
          <cell r="L1030">
            <v>5040.32</v>
          </cell>
          <cell r="M1030">
            <v>237.5</v>
          </cell>
          <cell r="N1030">
            <v>91.9</v>
          </cell>
          <cell r="O1030">
            <v>718522</v>
          </cell>
          <cell r="P1030">
            <v>1196883</v>
          </cell>
          <cell r="Q1030">
            <v>463000</v>
          </cell>
          <cell r="R1030">
            <v>0</v>
          </cell>
          <cell r="S1030" t="str">
            <v>F</v>
          </cell>
          <cell r="T1030" t="str">
            <v>С</v>
          </cell>
          <cell r="U1030" t="str">
            <v>Изолация на външна стена , Изолация на покрив, Подмяна на дограма</v>
          </cell>
          <cell r="V1030">
            <v>733881</v>
          </cell>
          <cell r="W1030">
            <v>173.25</v>
          </cell>
          <cell r="X1030">
            <v>124760</v>
          </cell>
          <cell r="Y1030">
            <v>698647</v>
          </cell>
          <cell r="Z1030">
            <v>5.5998999999999999</v>
          </cell>
          <cell r="AA1030" t="str">
            <v>„НП за ЕЕ на МЖС"</v>
          </cell>
          <cell r="AB1030">
            <v>61.31</v>
          </cell>
        </row>
        <row r="1031">
          <cell r="A1031">
            <v>176849936</v>
          </cell>
          <cell r="B1031" t="str">
            <v>СДРУЖЕНИЕ НА СОБСТВЕНИЦИТЕ "БЛОК #8, КВ.САМОКОВО - ГР.САМОКОВ</v>
          </cell>
          <cell r="C1031" t="str">
            <v>МЖС БЛ. 8</v>
          </cell>
          <cell r="D1031" t="str">
            <v>обл.СОФИЯ-ОБЛАСТ</v>
          </cell>
          <cell r="E1031" t="str">
            <v>общ.САМОКОВ</v>
          </cell>
          <cell r="F1031" t="str">
            <v>гр.САМОКОВ</v>
          </cell>
          <cell r="G1031" t="str">
            <v>"ЕФЕКТ 1" ЕООД</v>
          </cell>
          <cell r="H1031" t="str">
            <v>338ЕФЕ052</v>
          </cell>
          <cell r="I1031">
            <v>42419</v>
          </cell>
          <cell r="J1031" t="str">
            <v>1968</v>
          </cell>
          <cell r="K1031">
            <v>5521.2</v>
          </cell>
          <cell r="L1031">
            <v>4953.97</v>
          </cell>
          <cell r="M1031">
            <v>219</v>
          </cell>
          <cell r="N1031">
            <v>83.7</v>
          </cell>
          <cell r="O1031">
            <v>822353</v>
          </cell>
          <cell r="P1031">
            <v>1085275</v>
          </cell>
          <cell r="Q1031">
            <v>414430</v>
          </cell>
          <cell r="R1031">
            <v>0</v>
          </cell>
          <cell r="S1031" t="str">
            <v>F</v>
          </cell>
          <cell r="T1031" t="str">
            <v>С</v>
          </cell>
          <cell r="U1031" t="str">
            <v>Изолация на външна стена , Изолация на покрив, Подмяна на дограма</v>
          </cell>
          <cell r="V1031">
            <v>670845</v>
          </cell>
          <cell r="W1031">
            <v>167.72</v>
          </cell>
          <cell r="X1031">
            <v>114044</v>
          </cell>
          <cell r="Y1031">
            <v>682393</v>
          </cell>
          <cell r="Z1031">
            <v>5.9835000000000003</v>
          </cell>
          <cell r="AA1031" t="str">
            <v>„НП за ЕЕ на МЖС"</v>
          </cell>
          <cell r="AB1031">
            <v>61.81</v>
          </cell>
        </row>
        <row r="1032">
          <cell r="A1032">
            <v>176850066</v>
          </cell>
          <cell r="B1032" t="str">
            <v>СДРУЖЕНИЕ НА СОБСТВЕНИЦИТЕ "БЛОК #19, КВ. "САМОКОВО"" - ГР. САМОКОВ</v>
          </cell>
          <cell r="C1032" t="str">
            <v>МЖС-САМОКОВ, "САМОКОВО" БЛ. 19</v>
          </cell>
          <cell r="D1032" t="str">
            <v>обл.СОФИЯ-ОБЛАСТ</v>
          </cell>
          <cell r="E1032" t="str">
            <v>общ.САМОКОВ</v>
          </cell>
          <cell r="F1032" t="str">
            <v>гр.САМОКОВ</v>
          </cell>
          <cell r="G1032" t="str">
            <v>"ЕФЕКТ 1" ЕООД</v>
          </cell>
          <cell r="H1032" t="str">
            <v>338ЕФЕ053</v>
          </cell>
          <cell r="I1032">
            <v>42419</v>
          </cell>
          <cell r="J1032" t="str">
            <v>1984</v>
          </cell>
          <cell r="K1032">
            <v>3694.51</v>
          </cell>
          <cell r="L1032">
            <v>3259.21</v>
          </cell>
          <cell r="M1032">
            <v>233.4</v>
          </cell>
          <cell r="N1032">
            <v>87.9</v>
          </cell>
          <cell r="O1032">
            <v>517675</v>
          </cell>
          <cell r="P1032">
            <v>760733</v>
          </cell>
          <cell r="Q1032">
            <v>286504</v>
          </cell>
          <cell r="R1032">
            <v>0</v>
          </cell>
          <cell r="S1032" t="str">
            <v>F</v>
          </cell>
          <cell r="T1032" t="str">
            <v>С</v>
          </cell>
          <cell r="U1032" t="str">
            <v>Изолация на външна стена , Изолация на покрив, Подмяна на дограма</v>
          </cell>
          <cell r="V1032">
            <v>474228</v>
          </cell>
          <cell r="W1032">
            <v>110.12</v>
          </cell>
          <cell r="X1032">
            <v>80620</v>
          </cell>
          <cell r="Y1032">
            <v>420748</v>
          </cell>
          <cell r="Z1032">
            <v>5.2188999999999997</v>
          </cell>
          <cell r="AA1032" t="str">
            <v>„НП за ЕЕ на МЖС"</v>
          </cell>
          <cell r="AB1032">
            <v>62.33</v>
          </cell>
        </row>
        <row r="1033">
          <cell r="A1033">
            <v>176860808</v>
          </cell>
          <cell r="B1033" t="str">
            <v>СДРУЖЕНИЕ НА СОБСТВЕНИЦИТЕ "БЛОК #26, КВ.САМОКОВО - ГР. САМОКОВ"</v>
          </cell>
          <cell r="C1033" t="str">
            <v>МЖС-САМОКОВ, "САМОКОВО" БЛ. 26</v>
          </cell>
          <cell r="D1033" t="str">
            <v>обл.СОФИЯ-ОБЛАСТ</v>
          </cell>
          <cell r="E1033" t="str">
            <v>общ.САМОКОВ</v>
          </cell>
          <cell r="F1033" t="str">
            <v>гр.САМОКОВ</v>
          </cell>
          <cell r="G1033" t="str">
            <v>"ЕФЕКТ 1" ЕООД</v>
          </cell>
          <cell r="H1033" t="str">
            <v>338ЕФЕ054</v>
          </cell>
          <cell r="I1033">
            <v>42419</v>
          </cell>
          <cell r="J1033" t="str">
            <v>1986</v>
          </cell>
          <cell r="K1033">
            <v>4452.84</v>
          </cell>
          <cell r="L1033">
            <v>2982.3</v>
          </cell>
          <cell r="M1033">
            <v>251.9</v>
          </cell>
          <cell r="N1033">
            <v>104.7</v>
          </cell>
          <cell r="O1033">
            <v>510802</v>
          </cell>
          <cell r="P1033">
            <v>751180</v>
          </cell>
          <cell r="Q1033">
            <v>312213</v>
          </cell>
          <cell r="R1033">
            <v>0</v>
          </cell>
          <cell r="S1033" t="str">
            <v>G</v>
          </cell>
          <cell r="T1033" t="str">
            <v>С</v>
          </cell>
          <cell r="U1033" t="str">
            <v>Изолация на външна стена , Изолация на покрив, Подмяна на дограма</v>
          </cell>
          <cell r="V1033">
            <v>438967</v>
          </cell>
          <cell r="W1033">
            <v>97.16</v>
          </cell>
          <cell r="X1033">
            <v>74624</v>
          </cell>
          <cell r="Y1033">
            <v>438123</v>
          </cell>
          <cell r="Z1033">
            <v>5.8710000000000004</v>
          </cell>
          <cell r="AA1033" t="str">
            <v>„НП за ЕЕ на МЖС"</v>
          </cell>
          <cell r="AB1033">
            <v>58.43</v>
          </cell>
        </row>
        <row r="1034">
          <cell r="A1034">
            <v>176953461</v>
          </cell>
          <cell r="B1034" t="str">
            <v xml:space="preserve">СДРУЖЕНИЕ НА СОБСТВЕНИЦИТЕ БЛОК 6 СЛАТИНА - КВ. ВЪЗРАЖДАНЕ </v>
          </cell>
          <cell r="C1034" t="str">
            <v>МЖС СЛАТИНА БЛ 6 КВ ВЪЗРАЖДАНЕ</v>
          </cell>
          <cell r="D1034" t="str">
            <v>обл.СОФИЯ-ОБЛАСТ</v>
          </cell>
          <cell r="E1034" t="str">
            <v>общ.САМОКОВ</v>
          </cell>
          <cell r="F1034" t="str">
            <v>гр.САМОКОВ</v>
          </cell>
          <cell r="G1034" t="str">
            <v>"ЕФЕКТ 1" ЕООД</v>
          </cell>
          <cell r="H1034" t="str">
            <v>338ЕФЕ055</v>
          </cell>
          <cell r="I1034">
            <v>42604</v>
          </cell>
          <cell r="J1034" t="str">
            <v>1977</v>
          </cell>
          <cell r="K1034">
            <v>7621.91</v>
          </cell>
          <cell r="L1034">
            <v>6625.68</v>
          </cell>
          <cell r="M1034">
            <v>223.2</v>
          </cell>
          <cell r="N1034">
            <v>85.7</v>
          </cell>
          <cell r="O1034">
            <v>1005838</v>
          </cell>
          <cell r="P1034">
            <v>1479025</v>
          </cell>
          <cell r="Q1034">
            <v>567913</v>
          </cell>
          <cell r="R1034">
            <v>0</v>
          </cell>
          <cell r="S1034" t="str">
            <v>F</v>
          </cell>
          <cell r="T1034" t="str">
            <v>С</v>
          </cell>
          <cell r="U1034" t="str">
            <v>Изолация на външна стена , Изолация на покрив, Подмяна на дограма</v>
          </cell>
          <cell r="V1034">
            <v>911111</v>
          </cell>
          <cell r="W1034">
            <v>228.17</v>
          </cell>
          <cell r="X1034">
            <v>145777</v>
          </cell>
          <cell r="Y1034">
            <v>801780</v>
          </cell>
          <cell r="Z1034">
            <v>5.5</v>
          </cell>
          <cell r="AA1034" t="str">
            <v>„НП за ЕЕ на МЖС"</v>
          </cell>
          <cell r="AB1034">
            <v>61.6</v>
          </cell>
        </row>
        <row r="1035">
          <cell r="A1035">
            <v>176863658</v>
          </cell>
          <cell r="B1035" t="str">
            <v>СДРУЖЕНИЕ НА СОБСТВЕНИЦИТЕ БЛОК 24, КВ. САМОКОВО - ГР. САМОКОВ</v>
          </cell>
          <cell r="C1035" t="str">
            <v xml:space="preserve">СДРУЖЕНИЕ НА СОБСТВЕНИЦИТЕ БЛОК 24, КВ. САМОКОВО </v>
          </cell>
          <cell r="D1035" t="str">
            <v>обл.СОФИЯ-ОБЛАСТ</v>
          </cell>
          <cell r="E1035" t="str">
            <v>общ.САМОКОВ</v>
          </cell>
          <cell r="F1035" t="str">
            <v>гр.САМОКОВ</v>
          </cell>
          <cell r="G1035" t="str">
            <v>"ЕФЕКТ 1" ЕООД</v>
          </cell>
          <cell r="H1035" t="str">
            <v>338ЕФЕ056</v>
          </cell>
          <cell r="I1035">
            <v>42604</v>
          </cell>
          <cell r="J1035" t="str">
            <v>1984</v>
          </cell>
          <cell r="K1035">
            <v>6319.62</v>
          </cell>
          <cell r="L1035">
            <v>4681.92</v>
          </cell>
          <cell r="M1035">
            <v>256.2</v>
          </cell>
          <cell r="N1035">
            <v>92.6</v>
          </cell>
          <cell r="O1035">
            <v>710317</v>
          </cell>
          <cell r="P1035">
            <v>1199360</v>
          </cell>
          <cell r="Q1035">
            <v>433765</v>
          </cell>
          <cell r="R1035">
            <v>0</v>
          </cell>
          <cell r="S1035" t="str">
            <v>G</v>
          </cell>
          <cell r="T1035" t="str">
            <v>С</v>
          </cell>
          <cell r="U1035" t="str">
            <v>Изолация на външна стена , Изолация на покрив, Подмяна на дограма</v>
          </cell>
          <cell r="V1035">
            <v>765596</v>
          </cell>
          <cell r="W1035">
            <v>183.13</v>
          </cell>
          <cell r="X1035">
            <v>122495</v>
          </cell>
          <cell r="Y1035">
            <v>694123</v>
          </cell>
          <cell r="Z1035">
            <v>5.6665000000000001</v>
          </cell>
          <cell r="AA1035" t="str">
            <v>„НП за ЕЕ на МЖС"</v>
          </cell>
          <cell r="AB1035">
            <v>63.83</v>
          </cell>
        </row>
        <row r="1036">
          <cell r="A1036">
            <v>176899743</v>
          </cell>
          <cell r="B1036" t="str">
            <v>СДРУЖЕНИЕ НА СОБСТВЕНИЦИТЕ БЛОК 25, КВ.САМОКОВО</v>
          </cell>
          <cell r="C1036" t="str">
            <v>МЖС БЛ 25 САМОКОВО</v>
          </cell>
          <cell r="D1036" t="str">
            <v>обл.СОФИЯ-ОБЛАСТ</v>
          </cell>
          <cell r="E1036" t="str">
            <v>общ.САМОКОВ</v>
          </cell>
          <cell r="F1036" t="str">
            <v>гр.САМОКОВ</v>
          </cell>
          <cell r="G1036" t="str">
            <v>"ЕФЕКТ 1" ЕООД</v>
          </cell>
          <cell r="H1036" t="str">
            <v>338ЕФЕ057</v>
          </cell>
          <cell r="I1036">
            <v>42604</v>
          </cell>
          <cell r="J1036" t="str">
            <v>1983</v>
          </cell>
          <cell r="K1036">
            <v>7069.63</v>
          </cell>
          <cell r="L1036">
            <v>6217.73</v>
          </cell>
          <cell r="M1036">
            <v>230.9</v>
          </cell>
          <cell r="N1036">
            <v>89.2</v>
          </cell>
          <cell r="O1036">
            <v>977794</v>
          </cell>
          <cell r="P1036">
            <v>1435911</v>
          </cell>
          <cell r="Q1036">
            <v>554534</v>
          </cell>
          <cell r="R1036">
            <v>0</v>
          </cell>
          <cell r="S1036" t="str">
            <v>F</v>
          </cell>
          <cell r="T1036" t="str">
            <v>С</v>
          </cell>
          <cell r="U1036" t="str">
            <v>Изолация на външна стена , Изолация на покрив, Подмяна на дограма</v>
          </cell>
          <cell r="V1036">
            <v>881378</v>
          </cell>
          <cell r="W1036">
            <v>208</v>
          </cell>
          <cell r="X1036">
            <v>141021</v>
          </cell>
          <cell r="Y1036">
            <v>841880</v>
          </cell>
          <cell r="Z1036">
            <v>5.9698000000000002</v>
          </cell>
          <cell r="AA1036" t="str">
            <v>„НП за ЕЕ на МЖС"</v>
          </cell>
          <cell r="AB1036">
            <v>61.38</v>
          </cell>
        </row>
        <row r="1037">
          <cell r="A1037">
            <v>176887965</v>
          </cell>
          <cell r="B1037" t="str">
            <v>СДРУЖЕНИЕ НА СОБСТВЕНИЦИТЕ БЛОК 33, КВ. САМОКОВО</v>
          </cell>
          <cell r="C1037" t="str">
            <v>МЖС БЛ 33 КВ САМОКОВО</v>
          </cell>
          <cell r="D1037" t="str">
            <v>обл.СОФИЯ-ОБЛАСТ</v>
          </cell>
          <cell r="E1037" t="str">
            <v>общ.САМОКОВ</v>
          </cell>
          <cell r="F1037" t="str">
            <v>гр.САМОКОВ</v>
          </cell>
          <cell r="G1037" t="str">
            <v>"ЕФЕКТ 1" ЕООД</v>
          </cell>
          <cell r="H1037" t="str">
            <v>338ЕФЕ058</v>
          </cell>
          <cell r="I1037">
            <v>42604</v>
          </cell>
          <cell r="J1037" t="str">
            <v>1986</v>
          </cell>
          <cell r="K1037">
            <v>5132.88</v>
          </cell>
          <cell r="L1037">
            <v>4535.58</v>
          </cell>
          <cell r="M1037">
            <v>233.8</v>
          </cell>
          <cell r="N1037">
            <v>89.3</v>
          </cell>
          <cell r="O1037">
            <v>728499</v>
          </cell>
          <cell r="P1037">
            <v>1060305</v>
          </cell>
          <cell r="Q1037">
            <v>404897</v>
          </cell>
          <cell r="R1037">
            <v>0</v>
          </cell>
          <cell r="S1037" t="str">
            <v>G</v>
          </cell>
          <cell r="T1037" t="str">
            <v>С</v>
          </cell>
          <cell r="U1037" t="str">
            <v>Изолация на външна стена , Изолация на покрив, Подмяна на дограма</v>
          </cell>
          <cell r="V1037">
            <v>655427</v>
          </cell>
          <cell r="W1037">
            <v>154.56</v>
          </cell>
          <cell r="X1037">
            <v>104868</v>
          </cell>
          <cell r="Y1037">
            <v>596579</v>
          </cell>
          <cell r="Z1037">
            <v>5.6887999999999996</v>
          </cell>
          <cell r="AA1037" t="str">
            <v>„НП за ЕЕ на МЖС"</v>
          </cell>
          <cell r="AB1037">
            <v>61.81</v>
          </cell>
        </row>
        <row r="1038">
          <cell r="A1038">
            <v>176954314</v>
          </cell>
          <cell r="B1038" t="str">
            <v>СДРУЖЕНИЕ НА СОБСТВЕНИЦИТЕ "БЛОК 42 -КВ. САМОКОВО"</v>
          </cell>
          <cell r="C1038" t="str">
            <v>МЖС БЛОК 42 КВ. САМОКОВО</v>
          </cell>
          <cell r="D1038" t="str">
            <v>обл.СОФИЯ-ОБЛАСТ</v>
          </cell>
          <cell r="E1038" t="str">
            <v>общ.САМОКОВ</v>
          </cell>
          <cell r="F1038" t="str">
            <v>гр.САМОКОВ</v>
          </cell>
          <cell r="G1038" t="str">
            <v>"ЕФЕКТ 1" ЕООД</v>
          </cell>
          <cell r="H1038" t="str">
            <v>338ЕФЕ059</v>
          </cell>
          <cell r="I1038">
            <v>42604</v>
          </cell>
          <cell r="J1038" t="str">
            <v>1993</v>
          </cell>
          <cell r="K1038">
            <v>6163.26</v>
          </cell>
          <cell r="L1038">
            <v>4300.6099999999997</v>
          </cell>
          <cell r="M1038">
            <v>251.4</v>
          </cell>
          <cell r="N1038">
            <v>96.3</v>
          </cell>
          <cell r="O1038">
            <v>716257</v>
          </cell>
          <cell r="P1038">
            <v>1081338</v>
          </cell>
          <cell r="Q1038">
            <v>414282</v>
          </cell>
          <cell r="R1038">
            <v>0</v>
          </cell>
          <cell r="S1038" t="str">
            <v>G</v>
          </cell>
          <cell r="T1038" t="str">
            <v>С</v>
          </cell>
          <cell r="U1038" t="str">
            <v>Изолация на външна стена , Изолация на покрив, Подмяна на дограма</v>
          </cell>
          <cell r="V1038">
            <v>667057</v>
          </cell>
          <cell r="W1038">
            <v>159.97999999999999</v>
          </cell>
          <cell r="X1038">
            <v>106729.2</v>
          </cell>
          <cell r="Y1038">
            <v>635600</v>
          </cell>
          <cell r="Z1038">
            <v>5.9551999999999996</v>
          </cell>
          <cell r="AA1038" t="str">
            <v>„НП за ЕЕ на МЖС"</v>
          </cell>
          <cell r="AB1038">
            <v>61.68</v>
          </cell>
        </row>
        <row r="1039">
          <cell r="A1039">
            <v>176823400</v>
          </cell>
          <cell r="B1039" t="str">
            <v>СДРУЖЕНИЕ НА СОБСТВЕНИЦИТЕ "СДРУЖЕНИЕ 101 гр.БУРГАС ж.к.МЕДЕН РУДНИК БЛ.101"</v>
          </cell>
          <cell r="C1039" t="str">
            <v>МЖС БУРГАС БЛ. 101</v>
          </cell>
          <cell r="D1039" t="str">
            <v>обл.БУРГАС</v>
          </cell>
          <cell r="E1039" t="str">
            <v>общ.БУРГАС</v>
          </cell>
          <cell r="F1039" t="str">
            <v>гр.БУРГАС</v>
          </cell>
          <cell r="G1039" t="str">
            <v>"Енерджи Про ДМ" ЕООД</v>
          </cell>
          <cell r="H1039" t="str">
            <v>340ЕПР070</v>
          </cell>
          <cell r="I1039">
            <v>42226</v>
          </cell>
          <cell r="J1039" t="str">
            <v>1986</v>
          </cell>
          <cell r="K1039">
            <v>9053</v>
          </cell>
          <cell r="L1039">
            <v>7745</v>
          </cell>
          <cell r="M1039">
            <v>176.6</v>
          </cell>
          <cell r="N1039">
            <v>67.7</v>
          </cell>
          <cell r="O1039">
            <v>635475</v>
          </cell>
          <cell r="P1039">
            <v>1367059</v>
          </cell>
          <cell r="Q1039">
            <v>524800</v>
          </cell>
          <cell r="R1039">
            <v>0</v>
          </cell>
          <cell r="S1039" t="str">
            <v>F</v>
          </cell>
          <cell r="T1039" t="str">
            <v>С</v>
          </cell>
          <cell r="U1039" t="str">
            <v>Други, Изолация на външна стена , Изолация на под, Изолация на покрив, Мерки по осветление, Подмяна на дограма</v>
          </cell>
          <cell r="V1039">
            <v>842248</v>
          </cell>
          <cell r="W1039">
            <v>232.67</v>
          </cell>
          <cell r="X1039">
            <v>98951</v>
          </cell>
          <cell r="Y1039">
            <v>1085501</v>
          </cell>
          <cell r="Z1039">
            <v>10.97</v>
          </cell>
          <cell r="AA1039" t="str">
            <v>„НП за ЕЕ на МЖС"</v>
          </cell>
          <cell r="AB1039">
            <v>61.61</v>
          </cell>
        </row>
        <row r="1040">
          <cell r="A1040">
            <v>176833330</v>
          </cell>
          <cell r="B1040" t="str">
            <v>СДРУЖЕНИЕ НА СОБСТВЕНИЦИТЕ "гр.БУРГАС ж.к.МЕДЕН РУДНИК бл.114"</v>
          </cell>
          <cell r="C1040" t="str">
            <v>МЖС-БУРГАС, "МЕДЕН РУДНИК" БЛ. 114</v>
          </cell>
          <cell r="D1040" t="str">
            <v>обл.БУРГАС</v>
          </cell>
          <cell r="E1040" t="str">
            <v>общ.БУРГАС</v>
          </cell>
          <cell r="F1040" t="str">
            <v>гр.БУРГАС</v>
          </cell>
          <cell r="G1040" t="str">
            <v>"Енерджи Про ДМ" ЕООД</v>
          </cell>
          <cell r="H1040" t="str">
            <v>340ЕПР071</v>
          </cell>
          <cell r="I1040">
            <v>42234</v>
          </cell>
          <cell r="J1040" t="str">
            <v>1986</v>
          </cell>
          <cell r="K1040">
            <v>6925</v>
          </cell>
          <cell r="L1040">
            <v>5984.2</v>
          </cell>
          <cell r="M1040">
            <v>174.1</v>
          </cell>
          <cell r="N1040">
            <v>71</v>
          </cell>
          <cell r="O1040">
            <v>504831</v>
          </cell>
          <cell r="P1040">
            <v>1041623</v>
          </cell>
          <cell r="Q1040">
            <v>425400</v>
          </cell>
          <cell r="R1040">
            <v>0</v>
          </cell>
          <cell r="S1040" t="str">
            <v>F</v>
          </cell>
          <cell r="T1040" t="str">
            <v>С</v>
          </cell>
          <cell r="U1040" t="str">
            <v>Други, Изолация на външна стена , Изолация на под, Изолация на покрив, Мерки по осветление, Подмяна на дограма</v>
          </cell>
          <cell r="V1040">
            <v>616252</v>
          </cell>
          <cell r="W1040">
            <v>445.48</v>
          </cell>
          <cell r="X1040">
            <v>112036</v>
          </cell>
          <cell r="Y1040">
            <v>796133</v>
          </cell>
          <cell r="Z1040">
            <v>7.1059999999999999</v>
          </cell>
          <cell r="AA1040" t="str">
            <v>„НП за ЕЕ на МЖС"</v>
          </cell>
          <cell r="AB1040">
            <v>59.16</v>
          </cell>
        </row>
        <row r="1041">
          <cell r="A1041">
            <v>176833298</v>
          </cell>
          <cell r="B1041" t="str">
            <v>СДРУЖЕНИЕ НА СОБСТВЕНИЦИТЕ "гр.БУРГАС ж.к.МЕДЕН РУДНИК бл.105"</v>
          </cell>
          <cell r="C1041" t="str">
            <v>ЖИЛ. БЛОК-БУРГАС, "МЕДЕН РУДНИК"</v>
          </cell>
          <cell r="D1041" t="str">
            <v>обл.БУРГАС</v>
          </cell>
          <cell r="E1041" t="str">
            <v>общ.БУРГАС</v>
          </cell>
          <cell r="F1041" t="str">
            <v>гр.БУРГАС</v>
          </cell>
          <cell r="G1041" t="str">
            <v>"Енерджи Про ДМ" ЕООД</v>
          </cell>
          <cell r="H1041" t="str">
            <v>340ЕПР072</v>
          </cell>
          <cell r="I1041">
            <v>42236</v>
          </cell>
          <cell r="J1041" t="str">
            <v>1986</v>
          </cell>
          <cell r="K1041">
            <v>6479</v>
          </cell>
          <cell r="L1041">
            <v>5445.1</v>
          </cell>
          <cell r="M1041">
            <v>179.3</v>
          </cell>
          <cell r="N1041">
            <v>87.2</v>
          </cell>
          <cell r="O1041">
            <v>543345</v>
          </cell>
          <cell r="P1041">
            <v>976667</v>
          </cell>
          <cell r="Q1041">
            <v>474700</v>
          </cell>
          <cell r="R1041">
            <v>0</v>
          </cell>
          <cell r="S1041" t="str">
            <v>F</v>
          </cell>
          <cell r="T1041" t="str">
            <v>С</v>
          </cell>
          <cell r="U1041" t="str">
            <v>Други, Изолация на външна стена , Изолация на под, Изолация на покрив, Мерки по осветление, Подмяна на дограма</v>
          </cell>
          <cell r="V1041">
            <v>501930</v>
          </cell>
          <cell r="W1041">
            <v>173.4</v>
          </cell>
          <cell r="X1041">
            <v>63928</v>
          </cell>
          <cell r="Y1041">
            <v>622834</v>
          </cell>
          <cell r="Z1041">
            <v>9.7426999999999992</v>
          </cell>
          <cell r="AA1041" t="str">
            <v>„НП за ЕЕ на МЖС"</v>
          </cell>
          <cell r="AB1041">
            <v>51.39</v>
          </cell>
        </row>
        <row r="1042">
          <cell r="A1042">
            <v>176842169</v>
          </cell>
          <cell r="B1042" t="str">
            <v>СДРУЖЕНИЕ НА СОБСТВЕНИЦИТЕ "ГР. СМОЛЯН, УЛ. "АТАНАС БЕРОВ"#1 БЛ.Б 2</v>
          </cell>
          <cell r="C1042" t="str">
            <v>МЖС</v>
          </cell>
          <cell r="D1042" t="str">
            <v>обл.СМОЛЯН</v>
          </cell>
          <cell r="E1042" t="str">
            <v>общ.СМОЛЯН</v>
          </cell>
          <cell r="F1042" t="str">
            <v>гр.СМОЛЯН</v>
          </cell>
          <cell r="G1042" t="str">
            <v>"Енерджи Про ДМ" ЕООД</v>
          </cell>
          <cell r="H1042" t="str">
            <v>340ЕПР074</v>
          </cell>
          <cell r="I1042">
            <v>42275</v>
          </cell>
          <cell r="J1042" t="str">
            <v>1982</v>
          </cell>
          <cell r="K1042">
            <v>6007</v>
          </cell>
          <cell r="L1042">
            <v>5127</v>
          </cell>
          <cell r="M1042">
            <v>465.8</v>
          </cell>
          <cell r="N1042">
            <v>130.4</v>
          </cell>
          <cell r="O1042">
            <v>938193</v>
          </cell>
          <cell r="P1042">
            <v>2388263</v>
          </cell>
          <cell r="Q1042">
            <v>668000</v>
          </cell>
          <cell r="R1042">
            <v>0</v>
          </cell>
          <cell r="S1042" t="str">
            <v>G</v>
          </cell>
          <cell r="T1042" t="str">
            <v>С</v>
          </cell>
          <cell r="U1042" t="str">
            <v>Други, Изолация на външна стена , Изолация на под, Изолация на покрив, Мерки по осветление, Подмяна на дограма</v>
          </cell>
          <cell r="V1042">
            <v>1720145</v>
          </cell>
          <cell r="W1042">
            <v>124.4</v>
          </cell>
          <cell r="X1042">
            <v>84510</v>
          </cell>
          <cell r="Y1042">
            <v>668951</v>
          </cell>
          <cell r="Z1042">
            <v>7.9156000000000004</v>
          </cell>
          <cell r="AA1042" t="str">
            <v>„НП за ЕЕ на МЖС"</v>
          </cell>
          <cell r="AB1042">
            <v>72.02</v>
          </cell>
        </row>
        <row r="1043">
          <cell r="A1043">
            <v>176835897</v>
          </cell>
          <cell r="B1043" t="str">
            <v>СДРУЖЕНИЕ НА ЕТАЖНИТЕ СОБСТВЕНИЦИ НА УЛ.ВАСИЛ РАЙДОВСКИ # 24А,ГР.СМОЛЯН</v>
          </cell>
          <cell r="C1043" t="str">
            <v>МЖС</v>
          </cell>
          <cell r="D1043" t="str">
            <v>обл.СМОЛЯН</v>
          </cell>
          <cell r="E1043" t="str">
            <v>общ.СМОЛЯН</v>
          </cell>
          <cell r="F1043" t="str">
            <v>гр.СМОЛЯН</v>
          </cell>
          <cell r="G1043" t="str">
            <v>"Енерджи Про ДМ" ЕООД</v>
          </cell>
          <cell r="H1043" t="str">
            <v>340ЕПР075</v>
          </cell>
          <cell r="I1043">
            <v>42278</v>
          </cell>
          <cell r="J1043" t="str">
            <v>1976</v>
          </cell>
          <cell r="K1043">
            <v>4062</v>
          </cell>
          <cell r="L1043">
            <v>3210</v>
          </cell>
          <cell r="M1043">
            <v>385.3</v>
          </cell>
          <cell r="N1043">
            <v>115</v>
          </cell>
          <cell r="O1043">
            <v>299958</v>
          </cell>
          <cell r="P1043">
            <v>1236846</v>
          </cell>
          <cell r="Q1043">
            <v>369800</v>
          </cell>
          <cell r="R1043">
            <v>0</v>
          </cell>
          <cell r="S1043" t="str">
            <v>G</v>
          </cell>
          <cell r="T1043" t="str">
            <v>С</v>
          </cell>
          <cell r="U1043" t="str">
            <v>Изолация на външна стена , Изолация на под, Изолация на покрив, Мерки по осветление, Подмяна на дограма</v>
          </cell>
          <cell r="V1043">
            <v>867033</v>
          </cell>
          <cell r="W1043">
            <v>104.75</v>
          </cell>
          <cell r="X1043">
            <v>49952</v>
          </cell>
          <cell r="Y1043">
            <v>443073</v>
          </cell>
          <cell r="Z1043">
            <v>8.8698999999999995</v>
          </cell>
          <cell r="AA1043" t="str">
            <v>„НП за ЕЕ на МЖС"</v>
          </cell>
          <cell r="AB1043">
            <v>70.099999999999994</v>
          </cell>
        </row>
        <row r="1044">
          <cell r="A1044">
            <v>176861041</v>
          </cell>
          <cell r="B1044" t="str">
            <v>СРУЖЕНИЕ НА СОБСТВЕНИЦИТЕ -БЛ.ИЗВОР 1 ГР.СМОЛЯН УЛ.НАТАЛИЯ #5</v>
          </cell>
          <cell r="C1044" t="str">
            <v>МЖС</v>
          </cell>
          <cell r="D1044" t="str">
            <v>обл.СМОЛЯН</v>
          </cell>
          <cell r="E1044" t="str">
            <v>общ.СМОЛЯН</v>
          </cell>
          <cell r="F1044" t="str">
            <v>гр.СМОЛЯН</v>
          </cell>
          <cell r="G1044" t="str">
            <v>"Енерджи Про ДМ" ЕООД</v>
          </cell>
          <cell r="H1044" t="str">
            <v>340ЕПР076</v>
          </cell>
          <cell r="I1044">
            <v>42282</v>
          </cell>
          <cell r="J1044" t="str">
            <v>1975</v>
          </cell>
          <cell r="K1044">
            <v>5370</v>
          </cell>
          <cell r="L1044">
            <v>3906</v>
          </cell>
          <cell r="M1044">
            <v>381.7</v>
          </cell>
          <cell r="N1044">
            <v>116</v>
          </cell>
          <cell r="O1044">
            <v>483851</v>
          </cell>
          <cell r="P1044">
            <v>1491028</v>
          </cell>
          <cell r="Q1044">
            <v>453500</v>
          </cell>
          <cell r="R1044">
            <v>0</v>
          </cell>
          <cell r="S1044" t="str">
            <v>G</v>
          </cell>
          <cell r="T1044" t="str">
            <v>С</v>
          </cell>
          <cell r="U1044" t="str">
            <v>Изолация на външна стена , Изолация на под, Изолация на покрив, Мерки по осветление, Подмяна на дограма</v>
          </cell>
          <cell r="V1044">
            <v>1037548</v>
          </cell>
          <cell r="W1044">
            <v>113.55</v>
          </cell>
          <cell r="X1044">
            <v>57687</v>
          </cell>
          <cell r="Y1044">
            <v>576277</v>
          </cell>
          <cell r="Z1044">
            <v>9.9896999999999991</v>
          </cell>
          <cell r="AA1044" t="str">
            <v>„НП за ЕЕ на МЖС"</v>
          </cell>
          <cell r="AB1044">
            <v>69.58</v>
          </cell>
        </row>
        <row r="1045">
          <cell r="A1045">
            <v>176842870</v>
          </cell>
          <cell r="B1045" t="str">
            <v>СДРУЖЕНИЕ НА СОБСТВЕНИЦИТЕ"КОЗЛОДУЙ 1 и 2" ЖК-1</v>
          </cell>
          <cell r="C1045" t="str">
            <v>МЖС-КОЗЛОДУЙ, БЛ. 1 И 2</v>
          </cell>
          <cell r="D1045" t="str">
            <v>обл.ВРАЦА</v>
          </cell>
          <cell r="E1045" t="str">
            <v>общ.КОЗЛОДУЙ</v>
          </cell>
          <cell r="F1045" t="str">
            <v>гр.КОЗЛОДУЙ</v>
          </cell>
          <cell r="G1045" t="str">
            <v>"Енерджи Про ДМ" ЕООД</v>
          </cell>
          <cell r="H1045" t="str">
            <v>340ЕПР077</v>
          </cell>
          <cell r="I1045">
            <v>42285</v>
          </cell>
          <cell r="J1045" t="str">
            <v>1974</v>
          </cell>
          <cell r="K1045">
            <v>6825</v>
          </cell>
          <cell r="L1045">
            <v>5018</v>
          </cell>
          <cell r="M1045">
            <v>220.3</v>
          </cell>
          <cell r="N1045">
            <v>114.5</v>
          </cell>
          <cell r="O1045">
            <v>847777</v>
          </cell>
          <cell r="P1045">
            <v>1105478</v>
          </cell>
          <cell r="Q1045">
            <v>574900</v>
          </cell>
          <cell r="R1045">
            <v>715402</v>
          </cell>
          <cell r="S1045" t="str">
            <v>E</v>
          </cell>
          <cell r="T1045" t="str">
            <v>С</v>
          </cell>
          <cell r="U1045" t="str">
            <v>Изолация на външна стена , Изолация на под, Изолация на покрив, Мерки по осветление, Подмяна на дограма</v>
          </cell>
          <cell r="V1045">
            <v>530363</v>
          </cell>
          <cell r="W1045">
            <v>160.6</v>
          </cell>
          <cell r="X1045">
            <v>47242</v>
          </cell>
          <cell r="Y1045">
            <v>495035</v>
          </cell>
          <cell r="Z1045">
            <v>10.4787</v>
          </cell>
          <cell r="AA1045" t="str">
            <v>„НП за ЕЕ на МЖС"</v>
          </cell>
          <cell r="AB1045">
            <v>47.97</v>
          </cell>
        </row>
        <row r="1046">
          <cell r="A1046">
            <v>176846724</v>
          </cell>
          <cell r="B1046" t="str">
            <v xml:space="preserve">СДУЖЕНИЕ НА СОБСТВЕНИЦИТЕ бл.54, ЖК2, гр.КОЗЛОДУЙ; 176844095 ;176844120 ;176844049;176844152 </v>
          </cell>
          <cell r="C1046" t="str">
            <v>МЖС-КОЗЛОДУЙ, БЛ. 54, 55, 56, 57 И 58</v>
          </cell>
          <cell r="D1046" t="str">
            <v>обл.ВРАЦА</v>
          </cell>
          <cell r="E1046" t="str">
            <v>общ.КОЗЛОДУЙ</v>
          </cell>
          <cell r="F1046" t="str">
            <v>гр.КОЗЛОДУЙ</v>
          </cell>
          <cell r="G1046" t="str">
            <v>"Енерджи Про ДМ" ЕООД</v>
          </cell>
          <cell r="H1046" t="str">
            <v>340ЕПР078</v>
          </cell>
          <cell r="I1046">
            <v>42285</v>
          </cell>
          <cell r="J1046" t="str">
            <v>1977</v>
          </cell>
          <cell r="K1046">
            <v>5795</v>
          </cell>
          <cell r="L1046">
            <v>4424</v>
          </cell>
          <cell r="M1046">
            <v>231.3</v>
          </cell>
          <cell r="N1046">
            <v>113</v>
          </cell>
          <cell r="O1046">
            <v>793356</v>
          </cell>
          <cell r="P1046">
            <v>1023299</v>
          </cell>
          <cell r="Q1046">
            <v>499800</v>
          </cell>
          <cell r="R1046">
            <v>658062</v>
          </cell>
          <cell r="S1046" t="str">
            <v>E</v>
          </cell>
          <cell r="T1046" t="str">
            <v>С</v>
          </cell>
          <cell r="U1046" t="str">
            <v>Изолация на външна стена , Изолация на под, Изолация на покрив, Мерки по осветление, Подмяна на дограма</v>
          </cell>
          <cell r="V1046">
            <v>523509</v>
          </cell>
          <cell r="W1046">
            <v>158.80000000000001</v>
          </cell>
          <cell r="X1046">
            <v>47949</v>
          </cell>
          <cell r="Y1046">
            <v>498432</v>
          </cell>
          <cell r="Z1046">
            <v>10.395</v>
          </cell>
          <cell r="AA1046" t="str">
            <v>„НП за ЕЕ на МЖС"</v>
          </cell>
          <cell r="AB1046">
            <v>51.15</v>
          </cell>
        </row>
        <row r="1047">
          <cell r="A1047">
            <v>176834400</v>
          </cell>
          <cell r="B1047" t="str">
            <v>СДРУЖЕНИЕ НА СОБСТВЕНИЦИТЕ "гр.БУРГАС к/с МЕДЕН РУДНИК бл.109 зона В"</v>
          </cell>
          <cell r="C1047" t="str">
            <v>МЖС-БУРГАС, "МЕДЕН РУДНИК", БЛ. 109</v>
          </cell>
          <cell r="D1047" t="str">
            <v>обл.БУРГАС</v>
          </cell>
          <cell r="E1047" t="str">
            <v>общ.БУРГАС</v>
          </cell>
          <cell r="F1047" t="str">
            <v>гр.БУРГАС</v>
          </cell>
          <cell r="G1047" t="str">
            <v>"Енерджи Про ДМ" ЕООД</v>
          </cell>
          <cell r="H1047" t="str">
            <v>340ЕПР079</v>
          </cell>
          <cell r="I1047">
            <v>42291</v>
          </cell>
          <cell r="J1047" t="str">
            <v>1988</v>
          </cell>
          <cell r="K1047">
            <v>8485</v>
          </cell>
          <cell r="L1047">
            <v>7324</v>
          </cell>
          <cell r="M1047">
            <v>186.2</v>
          </cell>
          <cell r="N1047">
            <v>79.900000000000006</v>
          </cell>
          <cell r="O1047">
            <v>768656</v>
          </cell>
          <cell r="P1047">
            <v>1363253</v>
          </cell>
          <cell r="Q1047">
            <v>584900</v>
          </cell>
          <cell r="R1047">
            <v>0</v>
          </cell>
          <cell r="S1047" t="str">
            <v>F</v>
          </cell>
          <cell r="T1047" t="str">
            <v>С</v>
          </cell>
          <cell r="U1047" t="str">
            <v>Други, Изолация на външна стена , Изолация на под, Изолация на покрив, Мерки по осветление, Подмяна на дограма</v>
          </cell>
          <cell r="V1047">
            <v>778305</v>
          </cell>
          <cell r="W1047">
            <v>220.81</v>
          </cell>
          <cell r="X1047">
            <v>92324</v>
          </cell>
          <cell r="Y1047">
            <v>779080.5</v>
          </cell>
          <cell r="Z1047">
            <v>8.4384999999999994</v>
          </cell>
          <cell r="AA1047" t="str">
            <v>„НП за ЕЕ на МЖС"</v>
          </cell>
          <cell r="AB1047">
            <v>57.09</v>
          </cell>
        </row>
        <row r="1048">
          <cell r="A1048">
            <v>176869401</v>
          </cell>
          <cell r="B1048" t="str">
            <v>СДРУЖЕНИЕ НА СОБСТВЕНИЦИТЕ "гр.БУРГАС, ж.р."МЕДЕН РУДНИК" бл.55, вх.1, 2, 3 и 4"</v>
          </cell>
          <cell r="C1048" t="str">
            <v>МЖС-БУРГАС, "МЕДЕН РУДНИК" БЛ. 55</v>
          </cell>
          <cell r="D1048" t="str">
            <v>обл.БУРГАС</v>
          </cell>
          <cell r="E1048" t="str">
            <v>общ.БУРГАС</v>
          </cell>
          <cell r="F1048" t="str">
            <v>гр.БУРГАС</v>
          </cell>
          <cell r="G1048" t="str">
            <v>"Енерджи Про ДМ" ЕООД</v>
          </cell>
          <cell r="H1048" t="str">
            <v>340ЕПР080</v>
          </cell>
          <cell r="I1048">
            <v>42296</v>
          </cell>
          <cell r="J1048" t="str">
            <v>1984</v>
          </cell>
          <cell r="K1048">
            <v>7333.7</v>
          </cell>
          <cell r="L1048">
            <v>5464</v>
          </cell>
          <cell r="M1048">
            <v>229.8</v>
          </cell>
          <cell r="N1048">
            <v>89.6</v>
          </cell>
          <cell r="O1048">
            <v>690223</v>
          </cell>
          <cell r="P1048">
            <v>1255556</v>
          </cell>
          <cell r="Q1048">
            <v>489600</v>
          </cell>
          <cell r="R1048">
            <v>0</v>
          </cell>
          <cell r="S1048" t="str">
            <v>F</v>
          </cell>
          <cell r="T1048" t="str">
            <v>С</v>
          </cell>
          <cell r="U1048" t="str">
            <v>Други, Изолация на външна стена , Изолация на под, Изолация на покрив, Мерки по осветление, Подмяна на дограма</v>
          </cell>
          <cell r="V1048">
            <v>765950</v>
          </cell>
          <cell r="W1048">
            <v>136.6</v>
          </cell>
          <cell r="X1048">
            <v>79298</v>
          </cell>
          <cell r="Y1048">
            <v>686545</v>
          </cell>
          <cell r="Z1048">
            <v>8.6577000000000002</v>
          </cell>
          <cell r="AA1048" t="str">
            <v>„НП за ЕЕ на МЖС"</v>
          </cell>
          <cell r="AB1048">
            <v>61</v>
          </cell>
        </row>
        <row r="1049">
          <cell r="A1049">
            <v>176857049</v>
          </cell>
          <cell r="B1049" t="str">
            <v>СДРУЖЕНИЕ НА СОБСТВЕНИЦИТЕ "гр.БУРГАС, ж.р.МЕДЕН РУДНИК, бл.53"</v>
          </cell>
          <cell r="C1049" t="str">
            <v>МЖС-БУРГАС, "МЕДЕН РУДНИК", БЛ. 53</v>
          </cell>
          <cell r="D1049" t="str">
            <v>обл.БУРГАС</v>
          </cell>
          <cell r="E1049" t="str">
            <v>общ.БУРГАС</v>
          </cell>
          <cell r="F1049" t="str">
            <v>гр.БУРГАС</v>
          </cell>
          <cell r="G1049" t="str">
            <v>"Енерджи Про ДМ" ЕООД</v>
          </cell>
          <cell r="H1049" t="str">
            <v>340ЕПР081</v>
          </cell>
          <cell r="I1049">
            <v>42299</v>
          </cell>
          <cell r="J1049" t="str">
            <v>1990</v>
          </cell>
          <cell r="K1049">
            <v>8576</v>
          </cell>
          <cell r="L1049">
            <v>7383</v>
          </cell>
          <cell r="M1049">
            <v>175.5</v>
          </cell>
          <cell r="N1049">
            <v>77.3</v>
          </cell>
          <cell r="O1049">
            <v>607365</v>
          </cell>
          <cell r="P1049">
            <v>1296114</v>
          </cell>
          <cell r="Q1049">
            <v>570000</v>
          </cell>
          <cell r="R1049">
            <v>0</v>
          </cell>
          <cell r="S1049" t="str">
            <v>F</v>
          </cell>
          <cell r="T1049" t="str">
            <v>С</v>
          </cell>
          <cell r="U1049" t="str">
            <v>Други, Изолация на външна стена , Изолация на под, Изолация на покрив, Мерки по осветление, Подмяна на дограма</v>
          </cell>
          <cell r="V1049">
            <v>726099</v>
          </cell>
          <cell r="W1049">
            <v>327.68</v>
          </cell>
          <cell r="X1049">
            <v>103814</v>
          </cell>
          <cell r="Y1049">
            <v>761958</v>
          </cell>
          <cell r="Z1049">
            <v>7.3395999999999999</v>
          </cell>
          <cell r="AA1049" t="str">
            <v>„НП за ЕЕ на МЖС"</v>
          </cell>
          <cell r="AB1049">
            <v>56.02</v>
          </cell>
        </row>
        <row r="1050">
          <cell r="A1050">
            <v>176826973</v>
          </cell>
          <cell r="B1050" t="str">
            <v>СДРУЖЕНИЕ НА СОБСТВЕНИЦИТЕ "КАТЮША - ГР. ГАБРОВО, БУЛ. МОГИЛЬОВ #84</v>
          </cell>
          <cell r="C1050" t="str">
            <v>МЖС ГАБРОВО</v>
          </cell>
          <cell r="D1050" t="str">
            <v>обл.ГАБРОВО</v>
          </cell>
          <cell r="E1050" t="str">
            <v>общ.ГАБРОВО</v>
          </cell>
          <cell r="F1050" t="str">
            <v>гр.ГАБРОВО</v>
          </cell>
          <cell r="G1050" t="str">
            <v>"Енерджи Про ДМ" ЕООД</v>
          </cell>
          <cell r="H1050" t="str">
            <v>340ЕПР082</v>
          </cell>
          <cell r="I1050">
            <v>42303</v>
          </cell>
          <cell r="J1050" t="str">
            <v>1986</v>
          </cell>
          <cell r="K1050">
            <v>7187</v>
          </cell>
          <cell r="L1050">
            <v>5028</v>
          </cell>
          <cell r="M1050">
            <v>210</v>
          </cell>
          <cell r="N1050">
            <v>93</v>
          </cell>
          <cell r="O1050">
            <v>608818</v>
          </cell>
          <cell r="P1050">
            <v>1055842</v>
          </cell>
          <cell r="Q1050">
            <v>467800</v>
          </cell>
          <cell r="R1050">
            <v>342700</v>
          </cell>
          <cell r="S1050" t="str">
            <v>F</v>
          </cell>
          <cell r="T1050" t="str">
            <v>С</v>
          </cell>
          <cell r="U1050" t="str">
            <v>Изолация на външна стена , Изолация на под, Изолация на покрив, Мерки по осветление, Подмяна на дограма</v>
          </cell>
          <cell r="V1050">
            <v>587995</v>
          </cell>
          <cell r="W1050">
            <v>178.93</v>
          </cell>
          <cell r="X1050">
            <v>60796</v>
          </cell>
          <cell r="Y1050">
            <v>579632</v>
          </cell>
          <cell r="Z1050">
            <v>9.5340000000000007</v>
          </cell>
          <cell r="AA1050" t="str">
            <v>„НП за ЕЕ на МЖС"</v>
          </cell>
          <cell r="AB1050">
            <v>55.68</v>
          </cell>
        </row>
        <row r="1051">
          <cell r="A1051">
            <v>176828372</v>
          </cell>
          <cell r="B1051" t="str">
            <v>СДРУЖЕНИЕ НА СОБСТВЕНИЦИТЕ "БЛОК БЕДЕК ЧУМЕРНА 20-26-ГР.ГАБРОВО"</v>
          </cell>
          <cell r="C1051" t="str">
            <v>МЖС-ГАБРОВО, "ЧУМЕРНА"</v>
          </cell>
          <cell r="D1051" t="str">
            <v>обл.ГАБРОВО</v>
          </cell>
          <cell r="E1051" t="str">
            <v>общ.ГАБРОВО</v>
          </cell>
          <cell r="F1051" t="str">
            <v>гр.ГАБРОВО</v>
          </cell>
          <cell r="G1051" t="str">
            <v>"Енерджи Про ДМ" ЕООД</v>
          </cell>
          <cell r="H1051" t="str">
            <v>340ЕПР083</v>
          </cell>
          <cell r="I1051">
            <v>42305</v>
          </cell>
          <cell r="J1051" t="str">
            <v>1985</v>
          </cell>
          <cell r="K1051">
            <v>10035.200000000001</v>
          </cell>
          <cell r="L1051">
            <v>6708</v>
          </cell>
          <cell r="M1051">
            <v>264.39999999999998</v>
          </cell>
          <cell r="N1051">
            <v>99.1</v>
          </cell>
          <cell r="O1051">
            <v>465672</v>
          </cell>
          <cell r="P1051">
            <v>1773725</v>
          </cell>
          <cell r="Q1051">
            <v>664800</v>
          </cell>
          <cell r="R1051">
            <v>0</v>
          </cell>
          <cell r="S1051" t="str">
            <v>F</v>
          </cell>
          <cell r="T1051" t="str">
            <v>С</v>
          </cell>
          <cell r="U1051" t="str">
            <v>Изолация на външна стена , Изолация на под, Изолация на покрив, Мерки по осветление, Подмяна на дограма</v>
          </cell>
          <cell r="V1051">
            <v>1108941</v>
          </cell>
          <cell r="W1051">
            <v>101.31</v>
          </cell>
          <cell r="X1051">
            <v>97997</v>
          </cell>
          <cell r="Y1051">
            <v>841339</v>
          </cell>
          <cell r="Z1051">
            <v>8.5853000000000002</v>
          </cell>
          <cell r="AA1051" t="str">
            <v>„НП за ЕЕ на МЖС"</v>
          </cell>
          <cell r="AB1051">
            <v>62.52</v>
          </cell>
        </row>
        <row r="1052">
          <cell r="A1052">
            <v>176821545</v>
          </cell>
          <cell r="B1052" t="str">
            <v>СДРУЖЕНИЕ НА СОБСТВЕНИЦИТЕ"ГАБРОВО, КВАРТАЛ РУСЕВЦИ, БЛОК #5, УЛ.НАЙДЕН ГЕРОВ" # 58,60,62,64</v>
          </cell>
          <cell r="C1052" t="str">
            <v>МЖС -ГАБРОВО- БЛ.5</v>
          </cell>
          <cell r="D1052" t="str">
            <v>обл.ГАБРОВО</v>
          </cell>
          <cell r="E1052" t="str">
            <v>общ.ГАБРОВО</v>
          </cell>
          <cell r="F1052" t="str">
            <v>гр.ГАБРОВО</v>
          </cell>
          <cell r="G1052" t="str">
            <v>"Енерджи Про ДМ" ЕООД</v>
          </cell>
          <cell r="H1052" t="str">
            <v>340ЕПР084</v>
          </cell>
          <cell r="I1052">
            <v>42307</v>
          </cell>
          <cell r="J1052" t="str">
            <v>1988</v>
          </cell>
          <cell r="K1052">
            <v>5486</v>
          </cell>
          <cell r="L1052">
            <v>4305</v>
          </cell>
          <cell r="M1052">
            <v>205</v>
          </cell>
          <cell r="N1052">
            <v>85.4</v>
          </cell>
          <cell r="O1052">
            <v>374648</v>
          </cell>
          <cell r="P1052">
            <v>882166</v>
          </cell>
          <cell r="Q1052">
            <v>367800</v>
          </cell>
          <cell r="R1052">
            <v>0</v>
          </cell>
          <cell r="S1052" t="str">
            <v>F</v>
          </cell>
          <cell r="T1052" t="str">
            <v>С</v>
          </cell>
          <cell r="U1052" t="str">
            <v>Изолация на външна стена , Изолация на под, Изолация на покрив, Мерки по осветление, Подмяна на дограма</v>
          </cell>
          <cell r="V1052">
            <v>514396.8</v>
          </cell>
          <cell r="W1052">
            <v>139.79</v>
          </cell>
          <cell r="X1052">
            <v>42410</v>
          </cell>
          <cell r="Y1052">
            <v>487127.1</v>
          </cell>
          <cell r="Z1052">
            <v>11.4861</v>
          </cell>
          <cell r="AA1052" t="str">
            <v>„НП за ЕЕ на МЖС"</v>
          </cell>
          <cell r="AB1052">
            <v>58.31</v>
          </cell>
        </row>
        <row r="1053">
          <cell r="A1053">
            <v>176827053</v>
          </cell>
          <cell r="B1053" t="str">
            <v>СДРУЖЕНИЕ НА СОБСТВЕНИЦИТЕ "ЖБ КАМЧИЯ, ГР. ГАБРОВО - УЛ. ОРЛОВСКА 139"</v>
          </cell>
          <cell r="C1053" t="str">
            <v>МЖС-ГАБРОВО, "ОРЛОВСКА" 139</v>
          </cell>
          <cell r="D1053" t="str">
            <v>обл.ГАБРОВО</v>
          </cell>
          <cell r="E1053" t="str">
            <v>общ.ГАБРОВО</v>
          </cell>
          <cell r="F1053" t="str">
            <v>гр.ГАБРОВО</v>
          </cell>
          <cell r="G1053" t="str">
            <v>"Енерджи Про ДМ" ЕООД</v>
          </cell>
          <cell r="H1053" t="str">
            <v>340ЕПР085</v>
          </cell>
          <cell r="I1053">
            <v>42324</v>
          </cell>
          <cell r="J1053" t="str">
            <v>1976</v>
          </cell>
          <cell r="K1053">
            <v>9097.4</v>
          </cell>
          <cell r="L1053">
            <v>6538</v>
          </cell>
          <cell r="M1053">
            <v>174.5</v>
          </cell>
          <cell r="N1053">
            <v>82.9</v>
          </cell>
          <cell r="O1053">
            <v>467216</v>
          </cell>
          <cell r="P1053">
            <v>1140909</v>
          </cell>
          <cell r="Q1053">
            <v>542400</v>
          </cell>
          <cell r="R1053">
            <v>0</v>
          </cell>
          <cell r="S1053" t="str">
            <v>F</v>
          </cell>
          <cell r="T1053" t="str">
            <v>С</v>
          </cell>
          <cell r="U1053" t="str">
            <v>Други, Изолация на външна стена , Изолация на под, Изолация на покрив, Мерки по осветление, Подмяна на дограма</v>
          </cell>
          <cell r="V1053">
            <v>598482</v>
          </cell>
          <cell r="W1053">
            <v>284.31</v>
          </cell>
          <cell r="X1053">
            <v>75589</v>
          </cell>
          <cell r="Y1053">
            <v>675101</v>
          </cell>
          <cell r="Z1053">
            <v>8.9312000000000005</v>
          </cell>
          <cell r="AA1053" t="str">
            <v>„НП за ЕЕ на МЖС"</v>
          </cell>
          <cell r="AB1053">
            <v>52.45</v>
          </cell>
        </row>
        <row r="1054">
          <cell r="A1054">
            <v>176831984</v>
          </cell>
          <cell r="B1054" t="str">
            <v>СДРУЖЕНИЕ НА СОБСТВЕНИЦИТЕ "гр.БУРГАС ж.к.МЕДЕН РУДНИК бл.106</v>
          </cell>
          <cell r="C1054" t="str">
            <v>МЖС БЛ. 106</v>
          </cell>
          <cell r="D1054" t="str">
            <v>обл.БУРГАС</v>
          </cell>
          <cell r="E1054" t="str">
            <v>общ.БУРГАС</v>
          </cell>
          <cell r="F1054" t="str">
            <v>гр.БУРГАС</v>
          </cell>
          <cell r="G1054" t="str">
            <v>"Енерджи Про ДМ" ЕООД</v>
          </cell>
          <cell r="H1054" t="str">
            <v>340ЕПР086</v>
          </cell>
          <cell r="I1054">
            <v>42335</v>
          </cell>
          <cell r="J1054" t="str">
            <v>1984</v>
          </cell>
          <cell r="K1054">
            <v>7514</v>
          </cell>
          <cell r="L1054">
            <v>5874</v>
          </cell>
          <cell r="M1054">
            <v>218.9</v>
          </cell>
          <cell r="N1054">
            <v>85.3</v>
          </cell>
          <cell r="O1054">
            <v>535924</v>
          </cell>
          <cell r="P1054">
            <v>1286099</v>
          </cell>
          <cell r="Q1054">
            <v>501300</v>
          </cell>
          <cell r="R1054">
            <v>0</v>
          </cell>
          <cell r="S1054" t="str">
            <v>G</v>
          </cell>
          <cell r="T1054" t="str">
            <v>С</v>
          </cell>
          <cell r="U1054" t="str">
            <v>Други, Изолация на външна стена , Изолация на под, Изолация на покрив, Мерки по осветление, Подмяна на дограма</v>
          </cell>
          <cell r="V1054">
            <v>784845</v>
          </cell>
          <cell r="W1054">
            <v>340.24</v>
          </cell>
          <cell r="X1054">
            <v>110165</v>
          </cell>
          <cell r="Y1054">
            <v>602741</v>
          </cell>
          <cell r="Z1054">
            <v>5.4711999999999996</v>
          </cell>
          <cell r="AA1054" t="str">
            <v>„НП за ЕЕ на МЖС"</v>
          </cell>
          <cell r="AB1054">
            <v>61.02</v>
          </cell>
        </row>
        <row r="1055">
          <cell r="A1055">
            <v>176832253</v>
          </cell>
          <cell r="B1055" t="str">
            <v>СДРУЖЕНИЕ НА СОБСТВЕНИЦИТЕ "БУРГАС-ВЪЗРАЖДАНЕ 107 гр.БУРГАС ж.к.МЕДЕН РУДНИК бл.107</v>
          </cell>
          <cell r="C1055" t="str">
            <v>МЖС БЛ.107</v>
          </cell>
          <cell r="D1055" t="str">
            <v>обл.БУРГАС</v>
          </cell>
          <cell r="E1055" t="str">
            <v>общ.БУРГАС</v>
          </cell>
          <cell r="F1055" t="str">
            <v>гр.БУРГАС</v>
          </cell>
          <cell r="G1055" t="str">
            <v>"Енерджи Про ДМ" ЕООД</v>
          </cell>
          <cell r="H1055" t="str">
            <v>340ЕПР087</v>
          </cell>
          <cell r="I1055">
            <v>42342</v>
          </cell>
          <cell r="J1055" t="str">
            <v>1987</v>
          </cell>
          <cell r="K1055">
            <v>9292</v>
          </cell>
          <cell r="L1055">
            <v>7268</v>
          </cell>
          <cell r="M1055">
            <v>187</v>
          </cell>
          <cell r="N1055">
            <v>82</v>
          </cell>
          <cell r="O1055">
            <v>844820</v>
          </cell>
          <cell r="P1055">
            <v>1358485</v>
          </cell>
          <cell r="Q1055">
            <v>596400</v>
          </cell>
          <cell r="R1055">
            <v>0</v>
          </cell>
          <cell r="S1055" t="str">
            <v>F</v>
          </cell>
          <cell r="T1055" t="str">
            <v>С</v>
          </cell>
          <cell r="U1055" t="str">
            <v>Други, Изолация на външна стена , Изолация на под, Изолация на покрив, Мерки по осветление, Подмяна на дограма</v>
          </cell>
          <cell r="V1055">
            <v>762131</v>
          </cell>
          <cell r="W1055">
            <v>261.5</v>
          </cell>
          <cell r="X1055">
            <v>97035</v>
          </cell>
          <cell r="Y1055">
            <v>908897</v>
          </cell>
          <cell r="Z1055">
            <v>9.3666</v>
          </cell>
          <cell r="AA1055" t="str">
            <v>„НП за ЕЕ на МЖС"</v>
          </cell>
          <cell r="AB1055">
            <v>56.1</v>
          </cell>
        </row>
        <row r="1056">
          <cell r="A1056">
            <v>176833790</v>
          </cell>
          <cell r="B1056" t="str">
            <v>СДРУЖЕНИЕ НА СОБСТВЕНИЦИТЕ "гр.БУРГАС ж.к.МЕДЕН РУДНИК бл.79</v>
          </cell>
          <cell r="C1056" t="str">
            <v>МЖС БЛ79</v>
          </cell>
          <cell r="D1056" t="str">
            <v>обл.БУРГАС</v>
          </cell>
          <cell r="E1056" t="str">
            <v>общ.БУРГАС</v>
          </cell>
          <cell r="F1056" t="str">
            <v>гр.БУРГАС</v>
          </cell>
          <cell r="G1056" t="str">
            <v>"Енерджи Про ДМ" ЕООД</v>
          </cell>
          <cell r="H1056" t="str">
            <v>340ЕПР088</v>
          </cell>
          <cell r="I1056">
            <v>42347</v>
          </cell>
          <cell r="J1056" t="str">
            <v>1982</v>
          </cell>
          <cell r="K1056">
            <v>9637</v>
          </cell>
          <cell r="L1056">
            <v>7191</v>
          </cell>
          <cell r="M1056">
            <v>214.9</v>
          </cell>
          <cell r="N1056">
            <v>86.5</v>
          </cell>
          <cell r="O1056">
            <v>604405</v>
          </cell>
          <cell r="P1056">
            <v>1545225</v>
          </cell>
          <cell r="Q1056">
            <v>621900</v>
          </cell>
          <cell r="R1056">
            <v>0</v>
          </cell>
          <cell r="S1056" t="str">
            <v>G</v>
          </cell>
          <cell r="T1056" t="str">
            <v>С</v>
          </cell>
          <cell r="U1056" t="str">
            <v>Други, Изолация на външна стена , Изолация на под, Изолация на покрив, Мерки по осветление, Подмяна на дограма</v>
          </cell>
          <cell r="V1056">
            <v>923299</v>
          </cell>
          <cell r="W1056">
            <v>302.31</v>
          </cell>
          <cell r="X1056">
            <v>115439</v>
          </cell>
          <cell r="Y1056">
            <v>1065590</v>
          </cell>
          <cell r="Z1056">
            <v>9.2307000000000006</v>
          </cell>
          <cell r="AA1056" t="str">
            <v>„НП за ЕЕ на МЖС"</v>
          </cell>
          <cell r="AB1056">
            <v>59.75</v>
          </cell>
        </row>
        <row r="1057">
          <cell r="A1057">
            <v>176856749</v>
          </cell>
          <cell r="B1057" t="str">
            <v>СДРУЖЕНИЕ НА СОБСТВЕНИЦИТЕ "бл.71, ж.р.МЕДЕН РУДНИК, гр.БУРГАС"</v>
          </cell>
          <cell r="C1057" t="str">
            <v>МЖС БЛ.71</v>
          </cell>
          <cell r="D1057" t="str">
            <v>обл.БУРГАС</v>
          </cell>
          <cell r="E1057" t="str">
            <v>общ.БУРГАС</v>
          </cell>
          <cell r="F1057" t="str">
            <v>гр.БУРГАС</v>
          </cell>
          <cell r="G1057" t="str">
            <v>"Енерджи Про ДМ" ЕООД</v>
          </cell>
          <cell r="H1057" t="str">
            <v>340ЕПР090</v>
          </cell>
          <cell r="I1057">
            <v>42375</v>
          </cell>
          <cell r="J1057" t="str">
            <v>1993</v>
          </cell>
          <cell r="K1057">
            <v>6256</v>
          </cell>
          <cell r="L1057">
            <v>4986.5</v>
          </cell>
          <cell r="M1057">
            <v>222.2</v>
          </cell>
          <cell r="N1057">
            <v>78.400000000000006</v>
          </cell>
          <cell r="O1057">
            <v>494539</v>
          </cell>
          <cell r="P1057">
            <v>1107770</v>
          </cell>
          <cell r="Q1057">
            <v>391000</v>
          </cell>
          <cell r="R1057">
            <v>0</v>
          </cell>
          <cell r="S1057" t="str">
            <v>G</v>
          </cell>
          <cell r="T1057" t="str">
            <v>С</v>
          </cell>
          <cell r="U1057" t="str">
            <v>Други, Изолация на външна стена , Изолация на под, Изолация на покрив, Мерки по осветление, Подмяна на дограма</v>
          </cell>
          <cell r="V1057">
            <v>716937</v>
          </cell>
          <cell r="W1057">
            <v>248.79</v>
          </cell>
          <cell r="X1057">
            <v>91687</v>
          </cell>
          <cell r="Y1057">
            <v>623749</v>
          </cell>
          <cell r="Z1057">
            <v>6.8029999999999999</v>
          </cell>
          <cell r="AA1057" t="str">
            <v>„НП за ЕЕ на МЖС"</v>
          </cell>
          <cell r="AB1057">
            <v>64.709999999999994</v>
          </cell>
        </row>
        <row r="1058">
          <cell r="A1058">
            <v>176856578</v>
          </cell>
          <cell r="B1058" t="str">
            <v>СДРУЖЕНИЕ НА СОБСТВЕНИЦИТЕ НА бл.76, ж.к.МЕДЕН РУДНИК, гр.БУРГАС"</v>
          </cell>
          <cell r="C1058" t="str">
            <v>МЖС БЛ.76</v>
          </cell>
          <cell r="D1058" t="str">
            <v>обл.БУРГАС</v>
          </cell>
          <cell r="E1058" t="str">
            <v>общ.БУРГАС</v>
          </cell>
          <cell r="F1058" t="str">
            <v>гр.БУРГАС</v>
          </cell>
          <cell r="G1058" t="str">
            <v>"Енерджи Про ДМ" ЕООД</v>
          </cell>
          <cell r="H1058" t="str">
            <v>340ЕПР091</v>
          </cell>
          <cell r="I1058">
            <v>42376</v>
          </cell>
          <cell r="J1058" t="str">
            <v>1986</v>
          </cell>
          <cell r="K1058">
            <v>5286.7</v>
          </cell>
          <cell r="L1058">
            <v>4136.8</v>
          </cell>
          <cell r="M1058">
            <v>207.7</v>
          </cell>
          <cell r="N1058">
            <v>74.400000000000006</v>
          </cell>
          <cell r="O1058">
            <v>351649</v>
          </cell>
          <cell r="P1058">
            <v>859340</v>
          </cell>
          <cell r="Q1058">
            <v>308000</v>
          </cell>
          <cell r="R1058">
            <v>0</v>
          </cell>
          <cell r="S1058" t="str">
            <v>G</v>
          </cell>
          <cell r="T1058" t="str">
            <v>С</v>
          </cell>
          <cell r="U1058" t="str">
            <v>Други, Изолация на външна стена , Изолация на под, Изолация на покрив, Мерки по осветление, Подмяна на дограма</v>
          </cell>
          <cell r="V1058">
            <v>552468</v>
          </cell>
          <cell r="W1058">
            <v>307.3</v>
          </cell>
          <cell r="X1058">
            <v>87260</v>
          </cell>
          <cell r="Y1058">
            <v>536995</v>
          </cell>
          <cell r="Z1058">
            <v>6.1539000000000001</v>
          </cell>
          <cell r="AA1058" t="str">
            <v>„НП за ЕЕ на МЖС"</v>
          </cell>
          <cell r="AB1058">
            <v>64.28</v>
          </cell>
        </row>
        <row r="1059">
          <cell r="A1059">
            <v>176860256</v>
          </cell>
          <cell r="B1059" t="str">
            <v>СДРУЖЕНИЕ НА СОБСТВЕНИЦИТЕ " гр.БУРГАС, ж.к.МЕДЕН РУДНИК, блок 104</v>
          </cell>
          <cell r="C1059" t="str">
            <v>МЖС БЛ.104</v>
          </cell>
          <cell r="D1059" t="str">
            <v>обл.БУРГАС</v>
          </cell>
          <cell r="E1059" t="str">
            <v>общ.БУРГАС</v>
          </cell>
          <cell r="F1059" t="str">
            <v>гр.БУРГАС</v>
          </cell>
          <cell r="G1059" t="str">
            <v>"Енерджи Про ДМ" ЕООД</v>
          </cell>
          <cell r="H1059" t="str">
            <v>340ЕПР092</v>
          </cell>
          <cell r="I1059">
            <v>42380</v>
          </cell>
          <cell r="J1059" t="str">
            <v>1985</v>
          </cell>
          <cell r="K1059">
            <v>7874.5</v>
          </cell>
          <cell r="L1059">
            <v>6242</v>
          </cell>
          <cell r="M1059">
            <v>231.9</v>
          </cell>
          <cell r="N1059">
            <v>76.599999999999994</v>
          </cell>
          <cell r="O1059">
            <v>676939</v>
          </cell>
          <cell r="P1059">
            <v>1447222</v>
          </cell>
          <cell r="Q1059">
            <v>477700</v>
          </cell>
          <cell r="R1059">
            <v>0</v>
          </cell>
          <cell r="S1059" t="str">
            <v>G</v>
          </cell>
          <cell r="T1059" t="str">
            <v>С</v>
          </cell>
          <cell r="U1059" t="str">
            <v>Други, Изолация на външна стена , Изолация на под, Изолация на покрив, Мерки по осветление, Подмяна на дограма</v>
          </cell>
          <cell r="V1059">
            <v>969543</v>
          </cell>
          <cell r="W1059">
            <v>324.33</v>
          </cell>
          <cell r="X1059">
            <v>122261</v>
          </cell>
          <cell r="Y1059">
            <v>762026</v>
          </cell>
          <cell r="Z1059">
            <v>6.2327000000000004</v>
          </cell>
          <cell r="AA1059" t="str">
            <v>„НП за ЕЕ на МЖС"</v>
          </cell>
          <cell r="AB1059">
            <v>66.989999999999995</v>
          </cell>
        </row>
        <row r="1060">
          <cell r="A1060">
            <v>176855476</v>
          </cell>
          <cell r="B1060" t="str">
            <v>СДРУЖЕНИЕ НА СОБСТВЕНИЦИТЕ "бл.84 ж.к.МЕДЕН РУДНИК гр.БУРГАС"</v>
          </cell>
          <cell r="C1060" t="str">
            <v>МЖС БЛ.84</v>
          </cell>
          <cell r="D1060" t="str">
            <v>обл.БУРГАС</v>
          </cell>
          <cell r="E1060" t="str">
            <v>общ.БУРГАС</v>
          </cell>
          <cell r="F1060" t="str">
            <v>гр.БУРГАС</v>
          </cell>
          <cell r="G1060" t="str">
            <v>"Енерджи Про ДМ" ЕООД</v>
          </cell>
          <cell r="H1060" t="str">
            <v>340ЕПР093</v>
          </cell>
          <cell r="I1060">
            <v>42382</v>
          </cell>
          <cell r="J1060" t="str">
            <v>1991</v>
          </cell>
          <cell r="K1060">
            <v>12472</v>
          </cell>
          <cell r="L1060">
            <v>9576</v>
          </cell>
          <cell r="M1060">
            <v>209.7</v>
          </cell>
          <cell r="N1060">
            <v>72</v>
          </cell>
          <cell r="O1060">
            <v>832367</v>
          </cell>
          <cell r="P1060">
            <v>2009019</v>
          </cell>
          <cell r="Q1060">
            <v>691400</v>
          </cell>
          <cell r="R1060">
            <v>0</v>
          </cell>
          <cell r="S1060" t="str">
            <v>G</v>
          </cell>
          <cell r="T1060" t="str">
            <v>С</v>
          </cell>
          <cell r="U1060" t="str">
            <v>Други, Изолация на външна стена , Изолация на под, Изолация на покрив, Мерки по осветление, Подмяна на дограма</v>
          </cell>
          <cell r="V1060">
            <v>1317639</v>
          </cell>
          <cell r="W1060">
            <v>554.12</v>
          </cell>
          <cell r="X1060">
            <v>182351</v>
          </cell>
          <cell r="Y1060">
            <v>1140222</v>
          </cell>
          <cell r="Z1060">
            <v>6.2527999999999997</v>
          </cell>
          <cell r="AA1060" t="str">
            <v>„НП за ЕЕ на МЖС"</v>
          </cell>
          <cell r="AB1060">
            <v>65.58</v>
          </cell>
        </row>
        <row r="1061">
          <cell r="A1061">
            <v>176855476</v>
          </cell>
          <cell r="B1061" t="str">
            <v>СДРУЖЕНИЕ НА СОБСТВЕНИЦИТЕ "бл.84 ж.к.МЕДЕН РУДНИК гр.БУРГАС"</v>
          </cell>
          <cell r="C1061" t="str">
            <v>МЖС БЛ.84</v>
          </cell>
          <cell r="D1061" t="str">
            <v>обл.БУРГАС</v>
          </cell>
          <cell r="E1061" t="str">
            <v>общ.БУРГАС</v>
          </cell>
          <cell r="F1061" t="str">
            <v>гр.БУРГАС</v>
          </cell>
          <cell r="G1061" t="str">
            <v>"Енерджи Про ДМ" ЕООД</v>
          </cell>
          <cell r="H1061" t="str">
            <v>340ЕПР094</v>
          </cell>
          <cell r="I1061">
            <v>42384</v>
          </cell>
          <cell r="J1061" t="str">
            <v>1991</v>
          </cell>
          <cell r="K1061">
            <v>5552</v>
          </cell>
          <cell r="L1061">
            <v>4377</v>
          </cell>
          <cell r="M1061">
            <v>235.2</v>
          </cell>
          <cell r="N1061">
            <v>73</v>
          </cell>
          <cell r="O1061">
            <v>403271</v>
          </cell>
          <cell r="P1061">
            <v>1029586</v>
          </cell>
          <cell r="Q1061">
            <v>319900</v>
          </cell>
          <cell r="R1061">
            <v>0</v>
          </cell>
          <cell r="S1061" t="str">
            <v>G</v>
          </cell>
          <cell r="T1061" t="str">
            <v>С</v>
          </cell>
          <cell r="U1061" t="str">
            <v>Други, Изолация на външна стена , Изолация на под, Изолация на покрив, Мерки по осветление, Подмяна на дограма</v>
          </cell>
          <cell r="V1061">
            <v>709672</v>
          </cell>
          <cell r="W1061">
            <v>298.5</v>
          </cell>
          <cell r="X1061">
            <v>98291</v>
          </cell>
          <cell r="Y1061">
            <v>587652</v>
          </cell>
          <cell r="Z1061">
            <v>5.9786000000000001</v>
          </cell>
          <cell r="AA1061" t="str">
            <v>„НП за ЕЕ на МЖС"</v>
          </cell>
          <cell r="AB1061">
            <v>68.92</v>
          </cell>
        </row>
        <row r="1062">
          <cell r="A1062">
            <v>176841156</v>
          </cell>
          <cell r="B1062" t="str">
            <v>СДРУЖЕНИЕ НА СОБСТВЕНИЦИТЕ "гр.БУРГАС ж.к."МЕДЕН РУДНИК" блок 95"</v>
          </cell>
          <cell r="C1062" t="str">
            <v>МЖС БЛ.95</v>
          </cell>
          <cell r="D1062" t="str">
            <v>обл.БУРГАС</v>
          </cell>
          <cell r="E1062" t="str">
            <v>общ.БУРГАС</v>
          </cell>
          <cell r="F1062" t="str">
            <v>гр.БУРГАС</v>
          </cell>
          <cell r="G1062" t="str">
            <v>"Енерджи Про ДМ" ЕООД</v>
          </cell>
          <cell r="H1062" t="str">
            <v>340ЕПР095</v>
          </cell>
          <cell r="I1062">
            <v>42387</v>
          </cell>
          <cell r="J1062" t="str">
            <v>1986</v>
          </cell>
          <cell r="K1062">
            <v>8175</v>
          </cell>
          <cell r="L1062">
            <v>6599</v>
          </cell>
          <cell r="M1062">
            <v>211.3</v>
          </cell>
          <cell r="N1062">
            <v>70.7</v>
          </cell>
          <cell r="O1062">
            <v>511738</v>
          </cell>
          <cell r="P1062">
            <v>1394776</v>
          </cell>
          <cell r="Q1062">
            <v>466700</v>
          </cell>
          <cell r="R1062">
            <v>0</v>
          </cell>
          <cell r="S1062" t="str">
            <v>G</v>
          </cell>
          <cell r="T1062" t="str">
            <v>С</v>
          </cell>
          <cell r="U1062" t="str">
            <v>Други, Изолация на външна стена , Изолация на под, Изолация на покрив, Мерки по осветление, Подмяна на дограма</v>
          </cell>
          <cell r="V1062">
            <v>928118</v>
          </cell>
          <cell r="W1062">
            <v>478.84</v>
          </cell>
          <cell r="X1062">
            <v>141276</v>
          </cell>
          <cell r="Y1062">
            <v>817371</v>
          </cell>
          <cell r="Z1062">
            <v>5.7855999999999996</v>
          </cell>
          <cell r="AA1062" t="str">
            <v>„НП за ЕЕ на МЖС"</v>
          </cell>
          <cell r="AB1062">
            <v>66.540000000000006</v>
          </cell>
        </row>
        <row r="1063">
          <cell r="A1063">
            <v>176848599</v>
          </cell>
          <cell r="B1063" t="str">
            <v>СДРУЖЕНИЕ НА СОБСТВЕНИЦИТЕ "БЛ.60,Ж.Р.МЕДЕН РУДНИК,ГР.БУРГАС</v>
          </cell>
          <cell r="C1063" t="str">
            <v>МЖС БЛ 60</v>
          </cell>
          <cell r="D1063" t="str">
            <v>обл.БУРГАС</v>
          </cell>
          <cell r="E1063" t="str">
            <v>общ.БУРГАС</v>
          </cell>
          <cell r="F1063" t="str">
            <v>гр.БУРГАС</v>
          </cell>
          <cell r="G1063" t="str">
            <v>"Енерджи Про ДМ" ЕООД</v>
          </cell>
          <cell r="H1063" t="str">
            <v>340ЕПР096</v>
          </cell>
          <cell r="I1063">
            <v>42388</v>
          </cell>
          <cell r="J1063" t="str">
            <v>1983</v>
          </cell>
          <cell r="K1063">
            <v>5811</v>
          </cell>
          <cell r="L1063">
            <v>4349</v>
          </cell>
          <cell r="M1063">
            <v>241</v>
          </cell>
          <cell r="N1063">
            <v>76.7</v>
          </cell>
          <cell r="O1063">
            <v>460877</v>
          </cell>
          <cell r="P1063">
            <v>1048424</v>
          </cell>
          <cell r="Q1063">
            <v>333600</v>
          </cell>
          <cell r="R1063">
            <v>0</v>
          </cell>
          <cell r="S1063" t="str">
            <v>G</v>
          </cell>
          <cell r="T1063" t="str">
            <v>С</v>
          </cell>
          <cell r="U1063" t="str">
            <v>ВЕИ, Изолация на външна стена , Изолация на под, Изолация на покрив, Мерки по осветление, Подмяна на дограма</v>
          </cell>
          <cell r="V1063">
            <v>714811</v>
          </cell>
          <cell r="W1063">
            <v>272.75</v>
          </cell>
          <cell r="X1063">
            <v>94979</v>
          </cell>
          <cell r="Y1063">
            <v>561308</v>
          </cell>
          <cell r="Z1063">
            <v>5.9097999999999997</v>
          </cell>
          <cell r="AA1063" t="str">
            <v>„НП за ЕЕ на МЖС"</v>
          </cell>
          <cell r="AB1063">
            <v>68.17</v>
          </cell>
        </row>
        <row r="1064">
          <cell r="A1064">
            <v>176848574</v>
          </cell>
          <cell r="B1064" t="str">
            <v>СДРУЖЕНИЕ НА СОБСТВЕНИЦИТЕ "БЛ.97 Ж.Р.МЕДЕН РУДНИК, ГР.БУРГАС"</v>
          </cell>
          <cell r="C1064" t="str">
            <v>МЖС БЛ.97</v>
          </cell>
          <cell r="D1064" t="str">
            <v>обл.БУРГАС</v>
          </cell>
          <cell r="E1064" t="str">
            <v>общ.БУРГАС</v>
          </cell>
          <cell r="F1064" t="str">
            <v>гр.БУРГАС</v>
          </cell>
          <cell r="G1064" t="str">
            <v>"Енерджи Про ДМ" ЕООД</v>
          </cell>
          <cell r="H1064" t="str">
            <v>340ЕПР097</v>
          </cell>
          <cell r="I1064">
            <v>42390</v>
          </cell>
          <cell r="J1064" t="str">
            <v>1986</v>
          </cell>
          <cell r="K1064">
            <v>5825.3</v>
          </cell>
          <cell r="L1064">
            <v>4715.53</v>
          </cell>
          <cell r="M1064">
            <v>199</v>
          </cell>
          <cell r="N1064">
            <v>72.8</v>
          </cell>
          <cell r="O1064">
            <v>489960</v>
          </cell>
          <cell r="P1064">
            <v>939007</v>
          </cell>
          <cell r="Q1064">
            <v>343200</v>
          </cell>
          <cell r="R1064">
            <v>0</v>
          </cell>
          <cell r="S1064" t="str">
            <v>G</v>
          </cell>
          <cell r="T1064" t="str">
            <v>С</v>
          </cell>
          <cell r="U1064" t="str">
            <v>Други, Изолация на външна стена , Изолация на под, Изолация на покрив, Мерки по осветление, Подмяна на дограма</v>
          </cell>
          <cell r="V1064">
            <v>596156</v>
          </cell>
          <cell r="W1064">
            <v>222.87</v>
          </cell>
          <cell r="X1064">
            <v>78533</v>
          </cell>
          <cell r="Y1064">
            <v>593381</v>
          </cell>
          <cell r="Z1064">
            <v>7.5557999999999996</v>
          </cell>
          <cell r="AA1064" t="str">
            <v>„НП за ЕЕ на МЖС"</v>
          </cell>
          <cell r="AB1064">
            <v>63.48</v>
          </cell>
        </row>
        <row r="1065">
          <cell r="A1065">
            <v>176840912</v>
          </cell>
          <cell r="B1065" t="str">
            <v>СДРУЖЕНИЕ НА СОБСТВЕНИЦИТЕ "к/с МЕДЕН РУДНИК блок 112 гр.БУРГАС</v>
          </cell>
          <cell r="C1065" t="str">
            <v>МЖС</v>
          </cell>
          <cell r="D1065" t="str">
            <v>обл.БУРГАС</v>
          </cell>
          <cell r="E1065" t="str">
            <v>общ.БУРГАС</v>
          </cell>
          <cell r="F1065" t="str">
            <v>гр.БУРГАС</v>
          </cell>
          <cell r="G1065" t="str">
            <v>"Енерджи Про ДМ" ЕООД</v>
          </cell>
          <cell r="H1065" t="str">
            <v>340ЕПР098</v>
          </cell>
          <cell r="I1065">
            <v>42391</v>
          </cell>
          <cell r="J1065" t="str">
            <v>1988</v>
          </cell>
          <cell r="K1065">
            <v>9048</v>
          </cell>
          <cell r="L1065">
            <v>7011</v>
          </cell>
          <cell r="M1065">
            <v>196.8</v>
          </cell>
          <cell r="N1065">
            <v>72</v>
          </cell>
          <cell r="O1065">
            <v>595698</v>
          </cell>
          <cell r="P1065">
            <v>1379842</v>
          </cell>
          <cell r="Q1065">
            <v>505500</v>
          </cell>
          <cell r="R1065">
            <v>0</v>
          </cell>
          <cell r="S1065" t="str">
            <v>F</v>
          </cell>
          <cell r="T1065" t="str">
            <v>С</v>
          </cell>
          <cell r="U1065" t="str">
            <v>Други, Изолация на външна стена , Изолация на под, Изолация на покрив, Мерки по осветление, Подмяна на дограма</v>
          </cell>
          <cell r="V1065">
            <v>875313</v>
          </cell>
          <cell r="W1065">
            <v>344.11</v>
          </cell>
          <cell r="X1065">
            <v>117683</v>
          </cell>
          <cell r="Y1065">
            <v>884795</v>
          </cell>
          <cell r="Z1065">
            <v>7.5183999999999997</v>
          </cell>
          <cell r="AA1065" t="str">
            <v>„НП за ЕЕ на МЖС"</v>
          </cell>
          <cell r="AB1065">
            <v>63.43</v>
          </cell>
        </row>
        <row r="1066">
          <cell r="A1066">
            <v>176841900</v>
          </cell>
          <cell r="B1066" t="str">
            <v>СДРУЖЕНИЕ НА СОБСТВЕНИЦИТЕ "ул. ПАНАГЮРИЩЕ, #19,21,23,25,27,29, район "СЕВЕРЕН", гр. ПЛОВДИВ"</v>
          </cell>
          <cell r="C1066" t="str">
            <v>МЖС-ПЛОВДИВ, "ПАНАГЮРИЩЕ" 19-29</v>
          </cell>
          <cell r="D1066" t="str">
            <v>обл.ПЛОВДИВ</v>
          </cell>
          <cell r="E1066" t="str">
            <v>общ.ПЛОВДИВ</v>
          </cell>
          <cell r="F1066" t="str">
            <v>гр.ПЛОВДИВ</v>
          </cell>
          <cell r="G1066" t="str">
            <v>"Енерджи Про ДМ" ЕООД</v>
          </cell>
          <cell r="H1066" t="str">
            <v>340ЕПР099</v>
          </cell>
          <cell r="I1066">
            <v>42398</v>
          </cell>
          <cell r="J1066" t="str">
            <v>1977</v>
          </cell>
          <cell r="K1066">
            <v>6201</v>
          </cell>
          <cell r="L1066">
            <v>4775.16</v>
          </cell>
          <cell r="M1066">
            <v>156.69999999999999</v>
          </cell>
          <cell r="N1066">
            <v>71.5</v>
          </cell>
          <cell r="O1066">
            <v>386091</v>
          </cell>
          <cell r="P1066">
            <v>747917</v>
          </cell>
          <cell r="Q1066">
            <v>341500</v>
          </cell>
          <cell r="R1066">
            <v>62856</v>
          </cell>
          <cell r="S1066" t="str">
            <v>F</v>
          </cell>
          <cell r="T1066" t="str">
            <v>С</v>
          </cell>
          <cell r="U1066" t="str">
            <v>Изолация на външна стена , Изолация на под, Изолация на покрив, Мерки по осветление, Подмяна на дограма</v>
          </cell>
          <cell r="V1066">
            <v>406446</v>
          </cell>
          <cell r="W1066">
            <v>243.3</v>
          </cell>
          <cell r="X1066">
            <v>59083</v>
          </cell>
          <cell r="Y1066">
            <v>559284</v>
          </cell>
          <cell r="Z1066">
            <v>9.4659999999999993</v>
          </cell>
          <cell r="AA1066" t="str">
            <v>„НП за ЕЕ на МЖС"</v>
          </cell>
          <cell r="AB1066">
            <v>54.34</v>
          </cell>
        </row>
        <row r="1067">
          <cell r="A1067">
            <v>176826318</v>
          </cell>
          <cell r="B1067" t="str">
            <v>СДРУЖЕНИЕ НА СОБСТВЕНИЦИТЕ "КЕДЪР 18 и 20, гр. ПЛОВДИВ, община ПЛОВДИВСКА, ул. "КЕДЪР" ## 18, 20, ж.</v>
          </cell>
          <cell r="C1067" t="str">
            <v>МЖС-ПЛОВДИВ, "КЕДЪР" 18</v>
          </cell>
          <cell r="D1067" t="str">
            <v>обл.ПЛОВДИВ</v>
          </cell>
          <cell r="E1067" t="str">
            <v>общ.ПЛОВДИВ</v>
          </cell>
          <cell r="F1067" t="str">
            <v>гр.ПЛОВДИВ</v>
          </cell>
          <cell r="G1067" t="str">
            <v>"Енерджи Про ДМ" ЕООД</v>
          </cell>
          <cell r="H1067" t="str">
            <v>340ЕПР100</v>
          </cell>
          <cell r="I1067">
            <v>42410</v>
          </cell>
          <cell r="J1067" t="str">
            <v>1979</v>
          </cell>
          <cell r="K1067">
            <v>4426.8999999999996</v>
          </cell>
          <cell r="L1067">
            <v>4108.74</v>
          </cell>
          <cell r="M1067">
            <v>157.4</v>
          </cell>
          <cell r="N1067">
            <v>70.8</v>
          </cell>
          <cell r="O1067">
            <v>264228</v>
          </cell>
          <cell r="P1067">
            <v>646668</v>
          </cell>
          <cell r="Q1067">
            <v>290800</v>
          </cell>
          <cell r="R1067">
            <v>0</v>
          </cell>
          <cell r="S1067" t="str">
            <v>F</v>
          </cell>
          <cell r="T1067" t="str">
            <v>С</v>
          </cell>
          <cell r="U1067" t="str">
            <v>Изолация на външна стена , Изолация на под, Изолация на покрив, Мерки по осветление, Подмяна на дограма</v>
          </cell>
          <cell r="V1067">
            <v>355829</v>
          </cell>
          <cell r="W1067">
            <v>165.5</v>
          </cell>
          <cell r="X1067">
            <v>48023</v>
          </cell>
          <cell r="Y1067">
            <v>354771</v>
          </cell>
          <cell r="Z1067">
            <v>7.3875000000000002</v>
          </cell>
          <cell r="AA1067" t="str">
            <v>„НП за ЕЕ на МЖС"</v>
          </cell>
          <cell r="AB1067">
            <v>55.02</v>
          </cell>
        </row>
        <row r="1068">
          <cell r="A1068">
            <v>176868516</v>
          </cell>
          <cell r="B1068" t="str">
            <v>СДРУЖЕНИЕ на СОБСТВЕНИЦИТЕ "гр. ПЛОВДИВ, кв. "ИЗГРЕВ", ул. "ДЪБРАВА" # 2, 4 и 6, бл. 205, район "ИЗТ</v>
          </cell>
          <cell r="C1068" t="str">
            <v>МЖС-ПЛОВДИВ, "ДЪБРАВА", БЛ. 205</v>
          </cell>
          <cell r="D1068" t="str">
            <v>обл.ПЛОВДИВ</v>
          </cell>
          <cell r="E1068" t="str">
            <v>общ.ПЛОВДИВ</v>
          </cell>
          <cell r="F1068" t="str">
            <v>гр.ПЛОВДИВ</v>
          </cell>
          <cell r="G1068" t="str">
            <v>"Енерджи Про ДМ" ЕООД</v>
          </cell>
          <cell r="H1068" t="str">
            <v>340ЕПР101</v>
          </cell>
          <cell r="I1068">
            <v>42416</v>
          </cell>
          <cell r="J1068" t="str">
            <v>1973</v>
          </cell>
          <cell r="K1068">
            <v>6876</v>
          </cell>
          <cell r="L1068">
            <v>515405</v>
          </cell>
          <cell r="M1068">
            <v>183.1</v>
          </cell>
          <cell r="N1068">
            <v>75.5</v>
          </cell>
          <cell r="O1068">
            <v>348446</v>
          </cell>
          <cell r="P1068">
            <v>943240</v>
          </cell>
          <cell r="Q1068">
            <v>388600</v>
          </cell>
          <cell r="R1068">
            <v>0</v>
          </cell>
          <cell r="S1068" t="str">
            <v>F</v>
          </cell>
          <cell r="T1068" t="str">
            <v>С</v>
          </cell>
          <cell r="U1068" t="str">
            <v>Изолация на външна стена , Изолация на под, Изолация на покрив, Мерки по осветление, Подмяна на дограма</v>
          </cell>
          <cell r="V1068">
            <v>554591</v>
          </cell>
          <cell r="W1068">
            <v>186.5</v>
          </cell>
          <cell r="X1068">
            <v>65983</v>
          </cell>
          <cell r="Y1068">
            <v>603242</v>
          </cell>
          <cell r="Z1068">
            <v>9.1423000000000005</v>
          </cell>
          <cell r="AA1068" t="str">
            <v>„НП за ЕЕ на МЖС"</v>
          </cell>
          <cell r="AB1068">
            <v>58.79</v>
          </cell>
        </row>
        <row r="1069">
          <cell r="A1069">
            <v>176818524</v>
          </cell>
          <cell r="B1069" t="str">
            <v>СДРУЖЕНИЕ НА СОБСТВЕНИЦИТЕ "гр. ПЛОВДИВ, Район "ИЗТОЧЕН", ул. "БОСИЛЕК" #11, #13, #15, #17, #19, #21</v>
          </cell>
          <cell r="C1069" t="str">
            <v>МЖС-ПЛОВДИВ, "БОСИЛЕК", БЛ. 215</v>
          </cell>
          <cell r="D1069" t="str">
            <v>обл.ПЛОВДИВ</v>
          </cell>
          <cell r="E1069" t="str">
            <v>общ.ПЛОВДИВ</v>
          </cell>
          <cell r="F1069" t="str">
            <v>гр.ПЛОВДИВ</v>
          </cell>
          <cell r="G1069" t="str">
            <v>"Енерджи Про ДМ" ЕООД</v>
          </cell>
          <cell r="H1069" t="str">
            <v>340ЕПР102</v>
          </cell>
          <cell r="I1069">
            <v>42422</v>
          </cell>
          <cell r="J1069" t="str">
            <v>1974</v>
          </cell>
          <cell r="K1069">
            <v>13643.1</v>
          </cell>
          <cell r="L1069">
            <v>10062.67</v>
          </cell>
          <cell r="M1069">
            <v>189.7</v>
          </cell>
          <cell r="N1069">
            <v>84.3</v>
          </cell>
          <cell r="O1069">
            <v>863103</v>
          </cell>
          <cell r="P1069">
            <v>1909300</v>
          </cell>
          <cell r="Q1069">
            <v>848200</v>
          </cell>
          <cell r="R1069">
            <v>320597</v>
          </cell>
          <cell r="S1069" t="str">
            <v>F</v>
          </cell>
          <cell r="T1069" t="str">
            <v>С</v>
          </cell>
          <cell r="U1069" t="str">
            <v>Изолация на външна стена , Изолация на под, Изолация на покрив, Мерки по осветление, Подмяна на дограма</v>
          </cell>
          <cell r="V1069">
            <v>1061087</v>
          </cell>
          <cell r="W1069">
            <v>401</v>
          </cell>
          <cell r="X1069">
            <v>121386</v>
          </cell>
          <cell r="Y1069">
            <v>1177270</v>
          </cell>
          <cell r="Z1069">
            <v>9.6984999999999992</v>
          </cell>
          <cell r="AA1069" t="str">
            <v>„НП за ЕЕ на МЖС"</v>
          </cell>
          <cell r="AB1069">
            <v>55.57</v>
          </cell>
        </row>
        <row r="1070">
          <cell r="A1070">
            <v>176944590</v>
          </cell>
          <cell r="B1070" t="str">
            <v>СДРУЖЕНИЕ НА СОБСТВЕНИЦИТЕ "гр.БУРГАС, ж.р.МЕДЕН РУДНИК, бл.55, вх.5, 6"</v>
          </cell>
          <cell r="C1070" t="str">
            <v>МЖС БЛ.55</v>
          </cell>
          <cell r="D1070" t="str">
            <v>обл.БУРГАС</v>
          </cell>
          <cell r="E1070" t="str">
            <v>общ.БУРГАС</v>
          </cell>
          <cell r="F1070" t="str">
            <v>гр.БУРГАС</v>
          </cell>
          <cell r="G1070" t="str">
            <v>"Енерджи Про ДМ" ЕООД</v>
          </cell>
          <cell r="H1070" t="str">
            <v>340ЕПР103</v>
          </cell>
          <cell r="I1070">
            <v>42434</v>
          </cell>
          <cell r="J1070" t="str">
            <v>1984</v>
          </cell>
          <cell r="K1070">
            <v>3214</v>
          </cell>
          <cell r="L1070">
            <v>2401.5500000000002</v>
          </cell>
          <cell r="M1070">
            <v>184.6</v>
          </cell>
          <cell r="N1070">
            <v>77.5</v>
          </cell>
          <cell r="O1070">
            <v>243141</v>
          </cell>
          <cell r="P1070">
            <v>443668</v>
          </cell>
          <cell r="Q1070">
            <v>186300</v>
          </cell>
          <cell r="R1070">
            <v>0</v>
          </cell>
          <cell r="S1070" t="str">
            <v>F</v>
          </cell>
          <cell r="T1070" t="str">
            <v>С</v>
          </cell>
          <cell r="U1070" t="str">
            <v>Изолация на външна стена , Изолация на под, Изолация на покрив, Мерки по осветление, Подмяна на дограма</v>
          </cell>
          <cell r="V1070">
            <v>257413</v>
          </cell>
          <cell r="W1070">
            <v>62.5</v>
          </cell>
          <cell r="X1070">
            <v>27098</v>
          </cell>
          <cell r="Y1070">
            <v>314483</v>
          </cell>
          <cell r="Z1070">
            <v>11.6053</v>
          </cell>
          <cell r="AA1070" t="str">
            <v>„НП за ЕЕ на МЖС"</v>
          </cell>
          <cell r="AB1070">
            <v>58.01</v>
          </cell>
        </row>
        <row r="1071">
          <cell r="A1071">
            <v>176869273</v>
          </cell>
          <cell r="B1071" t="str">
            <v>СДРУЖЕНИЕ НА СОБСТВЕНИЦИТЕ "гр.Бургас, ж.р. "Меден Рудник, бл.115, вх.1,2</v>
          </cell>
          <cell r="C1071" t="str">
            <v>МЖС БЛ. 115</v>
          </cell>
          <cell r="D1071" t="str">
            <v>обл.БУРГАС</v>
          </cell>
          <cell r="E1071" t="str">
            <v>общ.БУРГАС</v>
          </cell>
          <cell r="F1071" t="str">
            <v>гр.БУРГАС</v>
          </cell>
          <cell r="G1071" t="str">
            <v>"Енерджи Про ДМ" ЕООД</v>
          </cell>
          <cell r="H1071" t="str">
            <v>340ЕПР104</v>
          </cell>
          <cell r="I1071">
            <v>42439</v>
          </cell>
          <cell r="J1071" t="str">
            <v>1985</v>
          </cell>
          <cell r="K1071">
            <v>3907</v>
          </cell>
          <cell r="L1071">
            <v>3009.3</v>
          </cell>
          <cell r="M1071">
            <v>186.6</v>
          </cell>
          <cell r="N1071">
            <v>70.5</v>
          </cell>
          <cell r="O1071">
            <v>293319</v>
          </cell>
          <cell r="P1071">
            <v>561278</v>
          </cell>
          <cell r="Q1071">
            <v>212000</v>
          </cell>
          <cell r="R1071">
            <v>0</v>
          </cell>
          <cell r="S1071" t="str">
            <v>G</v>
          </cell>
          <cell r="T1071" t="str">
            <v>С</v>
          </cell>
          <cell r="U1071" t="str">
            <v>Изолация на външна стена , Изолация на под, Изолация на покрив, Мерки по осветление, Подмяна на дограма</v>
          </cell>
          <cell r="V1071">
            <v>349261</v>
          </cell>
          <cell r="W1071">
            <v>177.3</v>
          </cell>
          <cell r="X1071">
            <v>49606</v>
          </cell>
          <cell r="Y1071">
            <v>350768</v>
          </cell>
          <cell r="Z1071">
            <v>7.0709999999999997</v>
          </cell>
          <cell r="AA1071" t="str">
            <v>„НП за ЕЕ на МЖС"</v>
          </cell>
          <cell r="AB1071">
            <v>62.22</v>
          </cell>
        </row>
        <row r="1072">
          <cell r="A1072">
            <v>176950230</v>
          </cell>
          <cell r="B1072" t="str">
            <v>СДРУЖЕНИЕ НА СОБСТВЕНИЦИТЕ"гр. БУРГАС ж.р. МЕДЕН РУДНИК бл. 108 вх. 3,4</v>
          </cell>
          <cell r="C1072" t="str">
            <v>МЖС</v>
          </cell>
          <cell r="D1072" t="str">
            <v>обл.ПЕРНИК</v>
          </cell>
          <cell r="E1072" t="str">
            <v>общ.ПЕРНИК</v>
          </cell>
          <cell r="F1072" t="str">
            <v>гр.ПЕРНИК</v>
          </cell>
          <cell r="G1072" t="str">
            <v>"Енерджи Про ДМ" ЕООД</v>
          </cell>
          <cell r="H1072" t="str">
            <v>340ЕПР105</v>
          </cell>
          <cell r="I1072">
            <v>42445</v>
          </cell>
          <cell r="J1072" t="str">
            <v>1988</v>
          </cell>
          <cell r="K1072">
            <v>7445</v>
          </cell>
          <cell r="L1072">
            <v>5793.6</v>
          </cell>
          <cell r="M1072">
            <v>184.3</v>
          </cell>
          <cell r="N1072">
            <v>73</v>
          </cell>
          <cell r="O1072">
            <v>582777</v>
          </cell>
          <cell r="P1072">
            <v>1067311</v>
          </cell>
          <cell r="Q1072">
            <v>422900</v>
          </cell>
          <cell r="R1072">
            <v>0</v>
          </cell>
          <cell r="S1072" t="str">
            <v>F</v>
          </cell>
          <cell r="T1072" t="str">
            <v>С</v>
          </cell>
          <cell r="U1072" t="str">
            <v>Изолация на външна стена , Изолация на под, Изолация на покрив, Мерки по осветление, Подмяна на дограма</v>
          </cell>
          <cell r="V1072">
            <v>644438</v>
          </cell>
          <cell r="W1072">
            <v>240.2</v>
          </cell>
          <cell r="X1072">
            <v>79072</v>
          </cell>
          <cell r="Y1072">
            <v>733908</v>
          </cell>
          <cell r="Z1072">
            <v>9.2814999999999994</v>
          </cell>
          <cell r="AA1072" t="str">
            <v>„НП за ЕЕ на МЖС"</v>
          </cell>
          <cell r="AB1072">
            <v>60.37</v>
          </cell>
        </row>
        <row r="1073">
          <cell r="A1073">
            <v>176870407</v>
          </cell>
          <cell r="B1073" t="str">
            <v>СДРУЖЕНИЕ НА СОБСТВЕНИЦИТЕ "гр.БУРГАС, ж.р.МЕДЕН РУДНИК, бл.50, вх.4, 5 и 6"</v>
          </cell>
          <cell r="C1073" t="str">
            <v>МЖС</v>
          </cell>
          <cell r="D1073" t="str">
            <v>обл.БУРГАС</v>
          </cell>
          <cell r="E1073" t="str">
            <v>общ.БУРГАС</v>
          </cell>
          <cell r="F1073" t="str">
            <v>гр.БУРГАС</v>
          </cell>
          <cell r="G1073" t="str">
            <v>"Енерджи Про ДМ" ЕООД</v>
          </cell>
          <cell r="H1073" t="str">
            <v>340ЕПР106</v>
          </cell>
          <cell r="I1073">
            <v>42451</v>
          </cell>
          <cell r="J1073" t="str">
            <v>1983</v>
          </cell>
          <cell r="K1073">
            <v>5576</v>
          </cell>
          <cell r="L1073">
            <v>4110.8999999999996</v>
          </cell>
          <cell r="M1073">
            <v>182</v>
          </cell>
          <cell r="N1073">
            <v>70</v>
          </cell>
          <cell r="O1073">
            <v>339721</v>
          </cell>
          <cell r="P1073">
            <v>749393</v>
          </cell>
          <cell r="Q1073">
            <v>287900</v>
          </cell>
          <cell r="R1073">
            <v>0</v>
          </cell>
          <cell r="S1073" t="str">
            <v>G</v>
          </cell>
          <cell r="T1073" t="str">
            <v>С</v>
          </cell>
          <cell r="U1073" t="str">
            <v>Изолация на външна стена , Изолация на под, Изолация на покрив, Мерки по осветление, Подмяна на дограма</v>
          </cell>
          <cell r="V1073">
            <v>461541</v>
          </cell>
          <cell r="W1073">
            <v>222.8</v>
          </cell>
          <cell r="X1073">
            <v>63135</v>
          </cell>
          <cell r="Y1073">
            <v>528987</v>
          </cell>
          <cell r="Z1073">
            <v>8.3786000000000005</v>
          </cell>
          <cell r="AA1073" t="str">
            <v>„НП за ЕЕ на МЖС"</v>
          </cell>
          <cell r="AB1073">
            <v>61.58</v>
          </cell>
        </row>
        <row r="1074">
          <cell r="A1074">
            <v>176864105</v>
          </cell>
          <cell r="B1074" t="str">
            <v>СДРУЖЕНИЕ НА СОБСТВЕНИЦИТЕ "бл.64, ж.р.МЕДЕН РУДНИК, гр.БУРГАС</v>
          </cell>
          <cell r="C1074" t="str">
            <v>МЖС БЛ64</v>
          </cell>
          <cell r="D1074" t="str">
            <v>обл.БУРГАС</v>
          </cell>
          <cell r="E1074" t="str">
            <v>общ.БУРГАС</v>
          </cell>
          <cell r="F1074" t="str">
            <v>гр.БУРГАС</v>
          </cell>
          <cell r="G1074" t="str">
            <v>"Енерджи Про ДМ" ЕООД</v>
          </cell>
          <cell r="H1074" t="str">
            <v>340ЕПР107</v>
          </cell>
          <cell r="I1074">
            <v>42454</v>
          </cell>
          <cell r="J1074" t="str">
            <v>1983</v>
          </cell>
          <cell r="K1074">
            <v>8125.7</v>
          </cell>
          <cell r="L1074">
            <v>5812.8</v>
          </cell>
          <cell r="M1074">
            <v>211.5</v>
          </cell>
          <cell r="N1074">
            <v>74</v>
          </cell>
          <cell r="O1074">
            <v>599055</v>
          </cell>
          <cell r="P1074">
            <v>1229052</v>
          </cell>
          <cell r="Q1074">
            <v>430400</v>
          </cell>
          <cell r="R1074">
            <v>0</v>
          </cell>
          <cell r="S1074" t="str">
            <v>G</v>
          </cell>
          <cell r="T1074" t="str">
            <v>С</v>
          </cell>
          <cell r="U1074" t="str">
            <v>Изолация на външна стена , Изолация на под, Изолация на покрив, Мерки по осветление, Подмяна на дограма</v>
          </cell>
          <cell r="V1074">
            <v>798665</v>
          </cell>
          <cell r="W1074">
            <v>315.2</v>
          </cell>
          <cell r="X1074">
            <v>97360</v>
          </cell>
          <cell r="Y1074">
            <v>803064</v>
          </cell>
          <cell r="Z1074">
            <v>8.2483000000000004</v>
          </cell>
          <cell r="AA1074" t="str">
            <v>„НП за ЕЕ на МЖС"</v>
          </cell>
          <cell r="AB1074">
            <v>64.98</v>
          </cell>
        </row>
        <row r="1075">
          <cell r="A1075">
            <v>176881186</v>
          </cell>
          <cell r="B1075" t="str">
            <v>СДРУЖЕНИЕ НА СОБСТВЕНИЦИТЕ "гр.БУРГАС, ж.р."МЕДЕН РУДНИК" бл.111</v>
          </cell>
          <cell r="C1075" t="str">
            <v>МЖС БЛ.111</v>
          </cell>
          <cell r="D1075" t="str">
            <v>обл.БУРГАС</v>
          </cell>
          <cell r="E1075" t="str">
            <v>общ.БУРГАС</v>
          </cell>
          <cell r="F1075" t="str">
            <v>гр.БУРГАС</v>
          </cell>
          <cell r="G1075" t="str">
            <v>"Енерджи Про ДМ" ЕООД</v>
          </cell>
          <cell r="H1075" t="str">
            <v>340ЕПР108</v>
          </cell>
          <cell r="I1075">
            <v>42460</v>
          </cell>
          <cell r="J1075" t="str">
            <v>1988</v>
          </cell>
          <cell r="K1075">
            <v>7398.4</v>
          </cell>
          <cell r="L1075">
            <v>5804.97</v>
          </cell>
          <cell r="M1075">
            <v>187</v>
          </cell>
          <cell r="N1075">
            <v>72.8</v>
          </cell>
          <cell r="O1075">
            <v>575750</v>
          </cell>
          <cell r="P1075">
            <v>1085553</v>
          </cell>
          <cell r="Q1075">
            <v>422400</v>
          </cell>
          <cell r="R1075">
            <v>0</v>
          </cell>
          <cell r="S1075" t="str">
            <v>F</v>
          </cell>
          <cell r="T1075" t="str">
            <v>С</v>
          </cell>
          <cell r="U1075" t="str">
            <v>Изолация на външна стена , Изолация на под, Изолация на покрив, Мерки по осветление, Подмяна на дограма</v>
          </cell>
          <cell r="V1075">
            <v>664221</v>
          </cell>
          <cell r="W1075">
            <v>230.9</v>
          </cell>
          <cell r="X1075">
            <v>79718</v>
          </cell>
          <cell r="Y1075">
            <v>678796</v>
          </cell>
          <cell r="Z1075">
            <v>8.5149000000000008</v>
          </cell>
          <cell r="AA1075" t="str">
            <v>„НП за ЕЕ на МЖС"</v>
          </cell>
          <cell r="AB1075">
            <v>61.18</v>
          </cell>
        </row>
        <row r="1076">
          <cell r="A1076">
            <v>176876577</v>
          </cell>
          <cell r="B1076" t="str">
            <v>СДРУЖЕНИЕ НА СОБСТВЕНИЦИТЕ "гр.БУРГАС, ж.к.МЕДЕН РУДНИК , бл.65, вх.3,4,5,6,7 и 8"</v>
          </cell>
          <cell r="C1076" t="str">
            <v>МЖС-БУРГАС, "МЕДЕН РУДНИК" БЛ. 65</v>
          </cell>
          <cell r="D1076" t="str">
            <v>обл.БУРГАС</v>
          </cell>
          <cell r="E1076" t="str">
            <v>общ.БУРГАС</v>
          </cell>
          <cell r="F1076" t="str">
            <v>гр.БУРГАС</v>
          </cell>
          <cell r="G1076" t="str">
            <v>"Енерджи Про ДМ" ЕООД</v>
          </cell>
          <cell r="H1076" t="str">
            <v>340ЕПР109</v>
          </cell>
          <cell r="I1076">
            <v>42478</v>
          </cell>
          <cell r="J1076" t="str">
            <v>1983</v>
          </cell>
          <cell r="K1076">
            <v>11177.8</v>
          </cell>
          <cell r="L1076">
            <v>8190</v>
          </cell>
          <cell r="M1076">
            <v>178.74</v>
          </cell>
          <cell r="N1076">
            <v>70.040000000000006</v>
          </cell>
          <cell r="O1076">
            <v>686681</v>
          </cell>
          <cell r="P1076">
            <v>1464747</v>
          </cell>
          <cell r="Q1076">
            <v>574162</v>
          </cell>
          <cell r="R1076">
            <v>0</v>
          </cell>
          <cell r="S1076" t="str">
            <v>F</v>
          </cell>
          <cell r="T1076" t="str">
            <v>С</v>
          </cell>
          <cell r="U1076" t="str">
            <v>Изолация на външна стена , Изолация на под, Изолация на покрив, Мерки по осветление, Подмяна на дограма</v>
          </cell>
          <cell r="V1076">
            <v>890586</v>
          </cell>
          <cell r="W1076">
            <v>423.9</v>
          </cell>
          <cell r="X1076">
            <v>112760.46</v>
          </cell>
          <cell r="Y1076">
            <v>1005454.39</v>
          </cell>
          <cell r="Z1076">
            <v>8.9167000000000005</v>
          </cell>
          <cell r="AA1076" t="str">
            <v>„НП за ЕЕ на МЖС"</v>
          </cell>
          <cell r="AB1076">
            <v>60.8</v>
          </cell>
        </row>
        <row r="1077">
          <cell r="A1077">
            <v>176875984</v>
          </cell>
          <cell r="B1077" t="str">
            <v>СДРУЖЕНИЕ НА СОБСТВЕНИЦИТЕ "ГР.БУРГАС Ж.К. МЕДЕН РУДНИК БЛ.46 ВХ.1,2,3,4 И 5"</v>
          </cell>
          <cell r="C1077" t="str">
            <v>МЖС-БУРГАС, "МЕДЕН РУДНИК" БЛ. 46</v>
          </cell>
          <cell r="D1077" t="str">
            <v>обл.БУРГАС</v>
          </cell>
          <cell r="E1077" t="str">
            <v>общ.БУРГАС</v>
          </cell>
          <cell r="F1077" t="str">
            <v>гр.БУРГАС</v>
          </cell>
          <cell r="G1077" t="str">
            <v>"Енерджи Про ДМ" ЕООД</v>
          </cell>
          <cell r="H1077" t="str">
            <v>340ЕПР110</v>
          </cell>
          <cell r="I1077">
            <v>42482</v>
          </cell>
          <cell r="J1077" t="str">
            <v>1981</v>
          </cell>
          <cell r="K1077">
            <v>8516.2800000000007</v>
          </cell>
          <cell r="L1077">
            <v>6287.59</v>
          </cell>
          <cell r="M1077">
            <v>189.84</v>
          </cell>
          <cell r="N1077">
            <v>71.94</v>
          </cell>
          <cell r="O1077">
            <v>708914</v>
          </cell>
          <cell r="P1077">
            <v>1193605</v>
          </cell>
          <cell r="Q1077">
            <v>452319</v>
          </cell>
          <cell r="R1077">
            <v>0</v>
          </cell>
          <cell r="S1077" t="str">
            <v>G</v>
          </cell>
          <cell r="T1077" t="str">
            <v>С</v>
          </cell>
          <cell r="U1077" t="str">
            <v>Изолация на външна стена , Изолация на под, Изолация на покрив, Мерки по осветление, Подмяна на дограма</v>
          </cell>
          <cell r="V1077">
            <v>741287</v>
          </cell>
          <cell r="W1077">
            <v>409.02</v>
          </cell>
          <cell r="X1077">
            <v>103241.28</v>
          </cell>
          <cell r="Y1077">
            <v>807079.99</v>
          </cell>
          <cell r="Z1077">
            <v>7.8174000000000001</v>
          </cell>
          <cell r="AA1077" t="str">
            <v>„НП за ЕЕ на МЖС"</v>
          </cell>
          <cell r="AB1077">
            <v>62.1</v>
          </cell>
        </row>
        <row r="1078">
          <cell r="A1078">
            <v>176872397</v>
          </cell>
          <cell r="B1078" t="str">
            <v>СДРУЖЕНИЕ НА СОБСТВЕНИЦИТЕ "гр.БУРГАС, ж.р.МЕДЕН РУДНИК, бл.70"</v>
          </cell>
          <cell r="C1078" t="str">
            <v>МЖС-БУРГАС, "МЕДЕН РУДНИК" БЛ. 70</v>
          </cell>
          <cell r="D1078" t="str">
            <v>обл.БУРГАС</v>
          </cell>
          <cell r="E1078" t="str">
            <v>общ.БУРГАС</v>
          </cell>
          <cell r="F1078" t="str">
            <v>гр.БУРГАС</v>
          </cell>
          <cell r="G1078" t="str">
            <v>"Енерджи Про ДМ" ЕООД</v>
          </cell>
          <cell r="H1078" t="str">
            <v>340ЕПР111</v>
          </cell>
          <cell r="I1078">
            <v>42488</v>
          </cell>
          <cell r="J1078" t="str">
            <v>1992</v>
          </cell>
          <cell r="K1078">
            <v>7158.38</v>
          </cell>
          <cell r="L1078">
            <v>5421.57</v>
          </cell>
          <cell r="M1078">
            <v>219.8</v>
          </cell>
          <cell r="N1078">
            <v>74.400000000000006</v>
          </cell>
          <cell r="O1078">
            <v>477016</v>
          </cell>
          <cell r="P1078">
            <v>1191682</v>
          </cell>
          <cell r="Q1078">
            <v>403510</v>
          </cell>
          <cell r="R1078">
            <v>0</v>
          </cell>
          <cell r="S1078" t="str">
            <v>G</v>
          </cell>
          <cell r="T1078" t="str">
            <v>С</v>
          </cell>
          <cell r="U1078" t="str">
            <v>Изолация на външна стена , Изолация на под, Изолация на покрив, Мерки по осветление, Подмяна на дограма</v>
          </cell>
          <cell r="V1078">
            <v>788171</v>
          </cell>
          <cell r="W1078">
            <v>302.10000000000002</v>
          </cell>
          <cell r="X1078">
            <v>86154</v>
          </cell>
          <cell r="Y1078">
            <v>736338.36</v>
          </cell>
          <cell r="Z1078">
            <v>8.5466999999999995</v>
          </cell>
          <cell r="AA1078" t="str">
            <v>„НП за ЕЕ на МЖС"</v>
          </cell>
          <cell r="AB1078">
            <v>66.13</v>
          </cell>
        </row>
        <row r="1079">
          <cell r="A1079">
            <v>176870446</v>
          </cell>
          <cell r="B1079" t="str">
            <v>СДРУЖЕНИЕ НА СОБСТВЕНИЦИТЕ "бл.69 - ж.р.МЕДЕН РУДНИК - гр.БУРГАС"</v>
          </cell>
          <cell r="C1079" t="str">
            <v>МЖС-БУРГАС, "МЕДЕН РУДНИК" БЛ. 69</v>
          </cell>
          <cell r="D1079" t="str">
            <v>обл.БУРГАС</v>
          </cell>
          <cell r="E1079" t="str">
            <v>общ.БУРГАС</v>
          </cell>
          <cell r="F1079" t="str">
            <v>гр.БУРГАС</v>
          </cell>
          <cell r="G1079" t="str">
            <v>"Енерджи Про ДМ" ЕООД</v>
          </cell>
          <cell r="H1079" t="str">
            <v>340ЕПР112</v>
          </cell>
          <cell r="I1079">
            <v>42495</v>
          </cell>
          <cell r="J1079" t="str">
            <v>1983</v>
          </cell>
          <cell r="K1079">
            <v>13527.677</v>
          </cell>
          <cell r="L1079">
            <v>10112.530000000001</v>
          </cell>
          <cell r="M1079">
            <v>188.5</v>
          </cell>
          <cell r="N1079">
            <v>71.599999999999994</v>
          </cell>
          <cell r="O1079">
            <v>1032590</v>
          </cell>
          <cell r="P1079">
            <v>1905709</v>
          </cell>
          <cell r="Q1079">
            <v>723088</v>
          </cell>
          <cell r="R1079">
            <v>0</v>
          </cell>
          <cell r="S1079" t="str">
            <v>F</v>
          </cell>
          <cell r="T1079" t="str">
            <v>С</v>
          </cell>
          <cell r="U1079" t="str">
            <v>Изолация на външна стена , Изолация на под, Изолация на покрив, Мерки по осветление, Подмяна на дограма</v>
          </cell>
          <cell r="V1079">
            <v>1178305</v>
          </cell>
          <cell r="W1079">
            <v>443.67</v>
          </cell>
          <cell r="X1079">
            <v>129103.76</v>
          </cell>
          <cell r="Y1079">
            <v>1204706.94</v>
          </cell>
          <cell r="Z1079">
            <v>9.3313000000000006</v>
          </cell>
          <cell r="AA1079" t="str">
            <v>„НП за ЕЕ на МЖС"</v>
          </cell>
          <cell r="AB1079">
            <v>61.83</v>
          </cell>
        </row>
        <row r="1080">
          <cell r="A1080">
            <v>176846114</v>
          </cell>
          <cell r="B1080" t="str">
            <v>СДРУЖЕНИЕ НА СОБСТВЕНИЦИТЕ "БЛ.99, Ж.Р.МЕДЕН РУДНИК, ГР.БУРГАС"</v>
          </cell>
          <cell r="C1080" t="str">
            <v>МЖС-БУРГАС, "МЕДЕН РУДНИК" БЛ. 99</v>
          </cell>
          <cell r="D1080" t="str">
            <v>обл.БУРГАС</v>
          </cell>
          <cell r="E1080" t="str">
            <v>общ.БУРГАС</v>
          </cell>
          <cell r="F1080" t="str">
            <v>гр.БУРГАС</v>
          </cell>
          <cell r="G1080" t="str">
            <v>"Енерджи Про ДМ" ЕООД</v>
          </cell>
          <cell r="H1080" t="str">
            <v>340ЕПР113</v>
          </cell>
          <cell r="I1080">
            <v>42502</v>
          </cell>
          <cell r="J1080" t="str">
            <v>1989</v>
          </cell>
          <cell r="K1080">
            <v>5218.4799999999996</v>
          </cell>
          <cell r="L1080">
            <v>3978.64</v>
          </cell>
          <cell r="M1080">
            <v>173.1</v>
          </cell>
          <cell r="N1080">
            <v>72.599999999999994</v>
          </cell>
          <cell r="O1080">
            <v>385132</v>
          </cell>
          <cell r="P1080">
            <v>688527</v>
          </cell>
          <cell r="Q1080">
            <v>288830</v>
          </cell>
          <cell r="R1080">
            <v>0</v>
          </cell>
          <cell r="S1080" t="str">
            <v>F</v>
          </cell>
          <cell r="T1080" t="str">
            <v>С</v>
          </cell>
          <cell r="U1080" t="str">
            <v>Изолация на външна стена , Изолация на под, Изолация на покрив, Мерки по осветление, Подмяна на дограма</v>
          </cell>
          <cell r="V1080">
            <v>399698</v>
          </cell>
          <cell r="W1080">
            <v>172.61</v>
          </cell>
          <cell r="X1080">
            <v>48245.9</v>
          </cell>
          <cell r="Y1080">
            <v>473935.95</v>
          </cell>
          <cell r="Z1080">
            <v>9.8232999999999997</v>
          </cell>
          <cell r="AA1080" t="str">
            <v>„НП за ЕЕ на МЖС"</v>
          </cell>
          <cell r="AB1080">
            <v>58.05</v>
          </cell>
        </row>
        <row r="1081">
          <cell r="A1081">
            <v>176909066</v>
          </cell>
          <cell r="B1081" t="str">
            <v>СДРУЖЕНИЕ НА СОБСТВЕНИЦИТЕ "гр.БУРГАС, ж.р."МЕДЕН РУДНИК", бл.116"</v>
          </cell>
          <cell r="C1081" t="str">
            <v>МЖС-БУРГАС, "МЕДЕН РУДНИК" БЛ. 116</v>
          </cell>
          <cell r="D1081" t="str">
            <v>обл.БУРГАС</v>
          </cell>
          <cell r="E1081" t="str">
            <v>общ.БУРГАС</v>
          </cell>
          <cell r="F1081" t="str">
            <v>гр.БУРГАС</v>
          </cell>
          <cell r="G1081" t="str">
            <v>"Енерджи Про ДМ" ЕООД</v>
          </cell>
          <cell r="H1081" t="str">
            <v>340ЕПР114</v>
          </cell>
          <cell r="I1081">
            <v>42508</v>
          </cell>
          <cell r="J1081" t="str">
            <v>1989</v>
          </cell>
          <cell r="K1081">
            <v>5468.49</v>
          </cell>
          <cell r="L1081">
            <v>4246.42</v>
          </cell>
          <cell r="M1081">
            <v>163.6</v>
          </cell>
          <cell r="N1081">
            <v>70.599999999999994</v>
          </cell>
          <cell r="O1081">
            <v>369836</v>
          </cell>
          <cell r="P1081">
            <v>694825</v>
          </cell>
          <cell r="Q1081">
            <v>299789</v>
          </cell>
          <cell r="R1081">
            <v>0</v>
          </cell>
          <cell r="S1081" t="str">
            <v>F</v>
          </cell>
          <cell r="T1081" t="str">
            <v>С</v>
          </cell>
          <cell r="U1081" t="str">
            <v>Изолация на външна стена , Изолация на под, Изолация на покрив, Мерки по осветление, Подмяна на дограма</v>
          </cell>
          <cell r="V1081">
            <v>395036</v>
          </cell>
          <cell r="W1081">
            <v>173.21</v>
          </cell>
          <cell r="X1081">
            <v>47716.41</v>
          </cell>
          <cell r="Y1081">
            <v>497537.97</v>
          </cell>
          <cell r="Z1081">
            <v>10.4269</v>
          </cell>
          <cell r="AA1081" t="str">
            <v>„НП за ЕЕ на МЖС"</v>
          </cell>
          <cell r="AB1081">
            <v>56.85</v>
          </cell>
        </row>
        <row r="1082">
          <cell r="A1082">
            <v>176848510</v>
          </cell>
          <cell r="B1082" t="str">
            <v>СДРУЖЕНИЕ НА СОБСТВЕНИЦИ "ВЪЗРАЖДАНЕ-БЛ. 12" гр. ВАРНА, община ВАРНА, район МЛАДОСТ, ж.к. ВЪЗРАЖДАНЕ</v>
          </cell>
          <cell r="C1082" t="str">
            <v>МЖС-ВАРНА, "ВЪЗРАЖДАНЕ", БЛ. 12</v>
          </cell>
          <cell r="D1082" t="str">
            <v>обл.ВАРНА</v>
          </cell>
          <cell r="E1082" t="str">
            <v>общ.ВАРНА</v>
          </cell>
          <cell r="F1082" t="str">
            <v>гр.ВАРНА</v>
          </cell>
          <cell r="G1082" t="str">
            <v>"Енерджи Про ДМ" ЕООД</v>
          </cell>
          <cell r="H1082" t="str">
            <v>340ЕПР115</v>
          </cell>
          <cell r="I1082">
            <v>42510</v>
          </cell>
          <cell r="J1082" t="str">
            <v>1983</v>
          </cell>
          <cell r="K1082">
            <v>5136.04</v>
          </cell>
          <cell r="L1082">
            <v>3989</v>
          </cell>
          <cell r="M1082">
            <v>167.8</v>
          </cell>
          <cell r="N1082">
            <v>68.900000000000006</v>
          </cell>
          <cell r="O1082">
            <v>359392</v>
          </cell>
          <cell r="P1082">
            <v>669230</v>
          </cell>
          <cell r="Q1082">
            <v>277990</v>
          </cell>
          <cell r="R1082">
            <v>0</v>
          </cell>
          <cell r="S1082" t="str">
            <v>G</v>
          </cell>
          <cell r="T1082" t="str">
            <v>С</v>
          </cell>
          <cell r="U1082" t="str">
            <v>Изолация на външна стена , Изолация на под, Изолация на покрив, Мерки по осветление, Подмяна на дограма</v>
          </cell>
          <cell r="V1082">
            <v>402378</v>
          </cell>
          <cell r="W1082">
            <v>290.10000000000002</v>
          </cell>
          <cell r="X1082">
            <v>55708.92</v>
          </cell>
          <cell r="Y1082">
            <v>426657.71</v>
          </cell>
          <cell r="Z1082">
            <v>7.6585999999999999</v>
          </cell>
          <cell r="AA1082" t="str">
            <v>„НП за ЕЕ на МЖС"</v>
          </cell>
          <cell r="AB1082">
            <v>60.12</v>
          </cell>
        </row>
        <row r="1083">
          <cell r="A1083">
            <v>176842646</v>
          </cell>
          <cell r="B1083" t="str">
            <v>СДРУЖЕНИЕ НА СОБСТВЕНИЦИТЕ "Тайфун-Свобода 20-1-2", гр. Варна, община Варна, район Младост, ул. Своб</v>
          </cell>
          <cell r="C1083" t="str">
            <v>МЖС-ВАРНА, "СВОБОДА", БЛ. 20</v>
          </cell>
          <cell r="D1083" t="str">
            <v>обл.ВАРНА</v>
          </cell>
          <cell r="E1083" t="str">
            <v>общ.ВАРНА</v>
          </cell>
          <cell r="F1083" t="str">
            <v>гр.ВАРНА</v>
          </cell>
          <cell r="G1083" t="str">
            <v>"Енерджи Про ДМ" ЕООД</v>
          </cell>
          <cell r="H1083" t="str">
            <v>340ЕПР116</v>
          </cell>
          <cell r="I1083">
            <v>42517</v>
          </cell>
          <cell r="J1083" t="str">
            <v>1987</v>
          </cell>
          <cell r="K1083">
            <v>5176.5</v>
          </cell>
          <cell r="L1083">
            <v>4221.74</v>
          </cell>
          <cell r="M1083">
            <v>178.3</v>
          </cell>
          <cell r="N1083">
            <v>66.900000000000006</v>
          </cell>
          <cell r="O1083">
            <v>316744</v>
          </cell>
          <cell r="P1083">
            <v>752650</v>
          </cell>
          <cell r="Q1083">
            <v>282148</v>
          </cell>
          <cell r="R1083">
            <v>0</v>
          </cell>
          <cell r="S1083" t="str">
            <v>G</v>
          </cell>
          <cell r="T1083" t="str">
            <v>С</v>
          </cell>
          <cell r="U1083" t="str">
            <v>Изолация на външна стена , Изолация на под, Изолация на покрив, Мерки по осветление, Подмяна на дограма</v>
          </cell>
          <cell r="V1083">
            <v>464623</v>
          </cell>
          <cell r="W1083">
            <v>296.45299999999997</v>
          </cell>
          <cell r="X1083">
            <v>57778.42</v>
          </cell>
          <cell r="Y1083">
            <v>408410.67</v>
          </cell>
          <cell r="Z1083">
            <v>7.0685000000000002</v>
          </cell>
          <cell r="AA1083" t="str">
            <v>„НП за ЕЕ на МЖС"</v>
          </cell>
          <cell r="AB1083">
            <v>61.73</v>
          </cell>
        </row>
        <row r="1084">
          <cell r="A1084">
            <v>176916872</v>
          </cell>
          <cell r="B1084" t="str">
            <v>СДРУЖЕНИЕ НА СОБСТВЕНИЦИТЕ "гр.БУРГАС, ж.р."МЕДЕН РУДНИК", бл.44, вх.1,2,3,4 и 5"</v>
          </cell>
          <cell r="C1084" t="str">
            <v>МЖС-БУРГАС, "МЕДЕН РУДНИК", БЛ. 44</v>
          </cell>
          <cell r="D1084" t="str">
            <v>обл.БУРГАС</v>
          </cell>
          <cell r="E1084" t="str">
            <v>общ.БУРГАС</v>
          </cell>
          <cell r="F1084" t="str">
            <v>гр.БУРГАС</v>
          </cell>
          <cell r="G1084" t="str">
            <v>"Енерджи Про ДМ" ЕООД</v>
          </cell>
          <cell r="H1084" t="str">
            <v>340ЕПР120</v>
          </cell>
          <cell r="I1084">
            <v>42541</v>
          </cell>
          <cell r="J1084" t="str">
            <v>1982</v>
          </cell>
          <cell r="K1084">
            <v>9505.84</v>
          </cell>
          <cell r="L1084">
            <v>7001.17</v>
          </cell>
          <cell r="M1084">
            <v>180.3</v>
          </cell>
          <cell r="N1084">
            <v>71.599999999999994</v>
          </cell>
          <cell r="O1084">
            <v>708206</v>
          </cell>
          <cell r="P1084">
            <v>1262417</v>
          </cell>
          <cell r="Q1084">
            <v>502227</v>
          </cell>
          <cell r="R1084">
            <v>0</v>
          </cell>
          <cell r="S1084" t="str">
            <v>F</v>
          </cell>
          <cell r="T1084" t="str">
            <v>С</v>
          </cell>
          <cell r="U1084" t="str">
            <v>Изолация на външна стена , Изолация на под, Изолация на покрив, Мерки по осветление, Подмяна на дограма</v>
          </cell>
          <cell r="V1084">
            <v>760189</v>
          </cell>
          <cell r="W1084">
            <v>343.23</v>
          </cell>
          <cell r="X1084">
            <v>93293.83</v>
          </cell>
          <cell r="Y1084">
            <v>864180.67</v>
          </cell>
          <cell r="Z1084">
            <v>9.2629000000000001</v>
          </cell>
          <cell r="AA1084" t="str">
            <v>„НП за ЕЕ на МЖС"</v>
          </cell>
          <cell r="AB1084">
            <v>60.21</v>
          </cell>
        </row>
        <row r="1085">
          <cell r="A1085">
            <v>176924029</v>
          </cell>
          <cell r="B1085" t="str">
            <v>СДРУЖЕНИЕ НА СОБСТВЕНИЦИТЕ "гр.БУРГАС, ж.р."МЕДЕН РУДНИК", бл.47"</v>
          </cell>
          <cell r="C1085" t="str">
            <v>МЖС-БУРГАС, "МЕДЕН РУДНИК", БЛ. 47</v>
          </cell>
          <cell r="D1085" t="str">
            <v>обл.БУРГАС</v>
          </cell>
          <cell r="E1085" t="str">
            <v>общ.БУРГАС</v>
          </cell>
          <cell r="F1085" t="str">
            <v>гр.БУРГАС</v>
          </cell>
          <cell r="G1085" t="str">
            <v>"Енерджи Про ДМ" ЕООД</v>
          </cell>
          <cell r="H1085" t="str">
            <v>340ЕПР121</v>
          </cell>
          <cell r="I1085">
            <v>42543</v>
          </cell>
          <cell r="J1085" t="str">
            <v>1983</v>
          </cell>
          <cell r="K1085">
            <v>5944.95</v>
          </cell>
          <cell r="L1085">
            <v>4712.43</v>
          </cell>
          <cell r="M1085">
            <v>191.5</v>
          </cell>
          <cell r="N1085">
            <v>72.599999999999994</v>
          </cell>
          <cell r="O1085">
            <v>478276</v>
          </cell>
          <cell r="P1085">
            <v>902931</v>
          </cell>
          <cell r="Q1085">
            <v>386970</v>
          </cell>
          <cell r="R1085">
            <v>0</v>
          </cell>
          <cell r="S1085" t="str">
            <v>F</v>
          </cell>
          <cell r="T1085" t="str">
            <v>С</v>
          </cell>
          <cell r="U1085" t="str">
            <v>Изолация на външна стена , Изолация на под, Изолация на покрив, Мерки по осветление, Подмяна на дограма</v>
          </cell>
          <cell r="V1085">
            <v>552545</v>
          </cell>
          <cell r="W1085">
            <v>210.1</v>
          </cell>
          <cell r="X1085">
            <v>60355.28</v>
          </cell>
          <cell r="Y1085">
            <v>586719.22</v>
          </cell>
          <cell r="Z1085">
            <v>9.7210000000000001</v>
          </cell>
          <cell r="AA1085" t="str">
            <v>„НП за ЕЕ на МЖС"</v>
          </cell>
          <cell r="AB1085">
            <v>61.19</v>
          </cell>
        </row>
        <row r="1086">
          <cell r="A1086">
            <v>176843762</v>
          </cell>
          <cell r="B1086" t="str">
            <v>СДРУЖЕНИЕ НА СОБСТВЕНИЦИТЕ "Успех",гр.Варна,община Варна,район Младост,ж.к.Възраждане,бл.4</v>
          </cell>
          <cell r="C1086" t="str">
            <v>МЖС-ВАРНА, "ВЪЗРАЖДАНЕ", БЛ. 4</v>
          </cell>
          <cell r="D1086" t="str">
            <v>обл.ВАРНА</v>
          </cell>
          <cell r="E1086" t="str">
            <v>общ.ВАРНА</v>
          </cell>
          <cell r="F1086" t="str">
            <v>гр.ВАРНА</v>
          </cell>
          <cell r="G1086" t="str">
            <v>"Енерджи Про ДМ" ЕООД</v>
          </cell>
          <cell r="H1086" t="str">
            <v>340ЕПР122</v>
          </cell>
          <cell r="I1086">
            <v>42545</v>
          </cell>
          <cell r="J1086" t="str">
            <v>1982</v>
          </cell>
          <cell r="K1086">
            <v>4634.82</v>
          </cell>
          <cell r="L1086">
            <v>3835.82</v>
          </cell>
          <cell r="M1086">
            <v>215</v>
          </cell>
          <cell r="N1086">
            <v>96.1</v>
          </cell>
          <cell r="O1086">
            <v>519225</v>
          </cell>
          <cell r="P1086">
            <v>824628</v>
          </cell>
          <cell r="Q1086">
            <v>427850</v>
          </cell>
          <cell r="R1086">
            <v>326302</v>
          </cell>
          <cell r="S1086" t="str">
            <v>E</v>
          </cell>
          <cell r="T1086" t="str">
            <v>С</v>
          </cell>
          <cell r="U1086" t="str">
            <v>Изолация на външна стена , Изолация на под, Изолация на покрив, Мерки по осветление, Подмяна на дограма</v>
          </cell>
          <cell r="V1086">
            <v>456148</v>
          </cell>
          <cell r="W1086">
            <v>151.05000000000001</v>
          </cell>
          <cell r="X1086">
            <v>42569.77</v>
          </cell>
          <cell r="Y1086">
            <v>376471.54</v>
          </cell>
          <cell r="Z1086">
            <v>8.8436000000000003</v>
          </cell>
          <cell r="AA1086" t="str">
            <v>„НП за ЕЕ на МЖС"</v>
          </cell>
          <cell r="AB1086">
            <v>55.31</v>
          </cell>
        </row>
        <row r="1087">
          <cell r="A1087" t="str">
            <v>176922601, 176926914</v>
          </cell>
          <cell r="B1087" t="str">
            <v>СДРУЖЕНИЕ НА СОБСТВЕНИЦИТЕ "гр.БУРГАС, ж.р."МЕДЕН РУДНИК", бл.67, вх.1,2,3,4,5"</v>
          </cell>
          <cell r="C1087" t="str">
            <v>МЖС-БУРГАС, "МЕДЕН РУДНИК", БЛ. 67</v>
          </cell>
          <cell r="D1087" t="str">
            <v>обл.БУРГАС</v>
          </cell>
          <cell r="E1087" t="str">
            <v>общ.БУРГАС</v>
          </cell>
          <cell r="F1087" t="str">
            <v>гр.БУРГАС</v>
          </cell>
          <cell r="G1087" t="str">
            <v>"Енерджи Про ДМ" ЕООД</v>
          </cell>
          <cell r="H1087" t="str">
            <v>340ЕПР123</v>
          </cell>
          <cell r="I1087">
            <v>42546</v>
          </cell>
          <cell r="J1087" t="str">
            <v>1983</v>
          </cell>
          <cell r="K1087">
            <v>9480.24</v>
          </cell>
          <cell r="L1087">
            <v>6981.27</v>
          </cell>
          <cell r="M1087">
            <v>190.1</v>
          </cell>
          <cell r="N1087">
            <v>72.2</v>
          </cell>
          <cell r="O1087">
            <v>716039</v>
          </cell>
          <cell r="P1087">
            <v>1328159</v>
          </cell>
          <cell r="Q1087">
            <v>504293</v>
          </cell>
          <cell r="R1087">
            <v>0</v>
          </cell>
          <cell r="S1087" t="str">
            <v>F</v>
          </cell>
          <cell r="T1087" t="str">
            <v>С</v>
          </cell>
          <cell r="U1087" t="str">
            <v>Изолация на външна стена , Изолация на под, Изолация на покрив, Мерки по осветление, Подмяна на дограма</v>
          </cell>
          <cell r="V1087">
            <v>823866</v>
          </cell>
          <cell r="W1087">
            <v>383.77</v>
          </cell>
          <cell r="X1087">
            <v>103189.7</v>
          </cell>
          <cell r="Y1087">
            <v>847008.17</v>
          </cell>
          <cell r="Z1087">
            <v>8.2081999999999997</v>
          </cell>
          <cell r="AA1087" t="str">
            <v>„НП за ЕЕ на МЖС"</v>
          </cell>
          <cell r="AB1087">
            <v>62.03</v>
          </cell>
        </row>
        <row r="1088">
          <cell r="A1088">
            <v>176832207</v>
          </cell>
          <cell r="B1088" t="str">
            <v>СДРУЖЕНИЕ НА СОБСТВЕНИЦИТЕ "ПОДСТАНЦИЯ СЕВЕР 1А", гр.Варна,община Варна, район Младост, ж.к.Възражда</v>
          </cell>
          <cell r="C1088" t="str">
            <v>МЖС-ВАРНА, "ВЪЗРАЖДАНЕ", БЛ. 1А</v>
          </cell>
          <cell r="D1088" t="str">
            <v>обл.ВАРНА</v>
          </cell>
          <cell r="E1088" t="str">
            <v>общ.ВАРНА</v>
          </cell>
          <cell r="F1088" t="str">
            <v>гр.ВАРНА</v>
          </cell>
          <cell r="G1088" t="str">
            <v>"Енерджи Про ДМ" ЕООД</v>
          </cell>
          <cell r="H1088" t="str">
            <v>340ЕПР124</v>
          </cell>
          <cell r="I1088">
            <v>42548</v>
          </cell>
          <cell r="J1088" t="str">
            <v>1987</v>
          </cell>
          <cell r="K1088">
            <v>7060.71</v>
          </cell>
          <cell r="L1088">
            <v>5674.7</v>
          </cell>
          <cell r="M1088">
            <v>212.6</v>
          </cell>
          <cell r="N1088">
            <v>88.3</v>
          </cell>
          <cell r="O1088">
            <v>656470</v>
          </cell>
          <cell r="P1088">
            <v>1206358</v>
          </cell>
          <cell r="Q1088">
            <v>501640</v>
          </cell>
          <cell r="R1088">
            <v>315495</v>
          </cell>
          <cell r="S1088" t="str">
            <v>G</v>
          </cell>
          <cell r="T1088" t="str">
            <v>С</v>
          </cell>
          <cell r="U1088" t="str">
            <v>Изолация на външна стена , Изолация на под, Изолация на покрив, Мерки по осветление, Подмяна на дограма</v>
          </cell>
          <cell r="V1088">
            <v>704714</v>
          </cell>
          <cell r="W1088">
            <v>361.4</v>
          </cell>
          <cell r="X1088">
            <v>75966.25</v>
          </cell>
          <cell r="Y1088">
            <v>542774.9</v>
          </cell>
          <cell r="Z1088">
            <v>7.1448999999999998</v>
          </cell>
          <cell r="AA1088" t="str">
            <v>„НП за ЕЕ на МЖС"</v>
          </cell>
          <cell r="AB1088">
            <v>58.41</v>
          </cell>
        </row>
        <row r="1089">
          <cell r="A1089">
            <v>176888009</v>
          </cell>
          <cell r="B1089" t="str">
            <v>СДРУЖЕНИЕ НА СОБСТВЕНИЦИТЕ "гр.БУРГАС, ж.к.МЕДЕН РУДНИК, бл.110"</v>
          </cell>
          <cell r="C1089" t="str">
            <v>МЖС-БУРГАС, "МЕДЕН РУДНИК", БЛ. 110</v>
          </cell>
          <cell r="D1089" t="str">
            <v>обл.БУРГАС</v>
          </cell>
          <cell r="E1089" t="str">
            <v>общ.БУРГАС</v>
          </cell>
          <cell r="F1089" t="str">
            <v>гр.БУРГАС</v>
          </cell>
          <cell r="G1089" t="str">
            <v>"Енерджи Про ДМ" ЕООД</v>
          </cell>
          <cell r="H1089" t="str">
            <v>340ЕПР125</v>
          </cell>
          <cell r="I1089">
            <v>42551</v>
          </cell>
          <cell r="J1089" t="str">
            <v>1989</v>
          </cell>
          <cell r="K1089">
            <v>6183.18</v>
          </cell>
          <cell r="L1089">
            <v>4863.08</v>
          </cell>
          <cell r="M1089">
            <v>180.1</v>
          </cell>
          <cell r="N1089">
            <v>72.8</v>
          </cell>
          <cell r="O1089">
            <v>576968</v>
          </cell>
          <cell r="P1089">
            <v>876145</v>
          </cell>
          <cell r="Q1089">
            <v>354149</v>
          </cell>
          <cell r="R1089">
            <v>0</v>
          </cell>
          <cell r="S1089" t="str">
            <v>F</v>
          </cell>
          <cell r="T1089" t="str">
            <v>С</v>
          </cell>
          <cell r="U1089" t="str">
            <v>Изолация на външна стена , Изолация на под, Изолация на покрив, Мерки по осветление, Подмяна на дограма</v>
          </cell>
          <cell r="V1089">
            <v>521997</v>
          </cell>
          <cell r="W1089">
            <v>169.93</v>
          </cell>
          <cell r="X1089">
            <v>51910.82</v>
          </cell>
          <cell r="Y1089">
            <v>588819.01</v>
          </cell>
          <cell r="Z1089">
            <v>11.3428</v>
          </cell>
          <cell r="AA1089" t="str">
            <v>„НП за ЕЕ на МЖС"</v>
          </cell>
          <cell r="AB1089">
            <v>59.57</v>
          </cell>
        </row>
        <row r="1090">
          <cell r="A1090">
            <v>176825967</v>
          </cell>
          <cell r="B1090" t="str">
            <v>СДРУЖЕНИЕ НА СОБСТВЕНИЦИТЕ "ГРАД СМЯДОВО, УЛ. "РИШКИ ПРОХОД -6, ВХ.1</v>
          </cell>
          <cell r="C1090" t="str">
            <v>МЖС</v>
          </cell>
          <cell r="D1090" t="str">
            <v>обл.ШУМЕН</v>
          </cell>
          <cell r="E1090" t="str">
            <v>общ.СМЯДОВО</v>
          </cell>
          <cell r="F1090" t="str">
            <v>гр.СМЯДОВО</v>
          </cell>
          <cell r="G1090" t="str">
            <v>"БиСиСи Консулт" ЕООД</v>
          </cell>
          <cell r="H1090" t="str">
            <v>343БСС004</v>
          </cell>
          <cell r="I1090">
            <v>42242</v>
          </cell>
          <cell r="J1090" t="str">
            <v>1973</v>
          </cell>
          <cell r="K1090">
            <v>3127.8</v>
          </cell>
          <cell r="L1090">
            <v>2473.8000000000002</v>
          </cell>
          <cell r="M1090">
            <v>294</v>
          </cell>
          <cell r="N1090">
            <v>88.6</v>
          </cell>
          <cell r="O1090">
            <v>507266</v>
          </cell>
          <cell r="P1090">
            <v>807014</v>
          </cell>
          <cell r="Q1090">
            <v>277000</v>
          </cell>
          <cell r="R1090">
            <v>0</v>
          </cell>
          <cell r="S1090" t="str">
            <v>F</v>
          </cell>
          <cell r="T1090" t="str">
            <v>С</v>
          </cell>
          <cell r="U1090" t="str">
            <v>Изолация на външна стена , Изолация на под, Изолация на покрив, Подмяна на дограма</v>
          </cell>
          <cell r="V1090">
            <v>529863</v>
          </cell>
          <cell r="W1090">
            <v>3.18</v>
          </cell>
          <cell r="X1090">
            <v>26902.31</v>
          </cell>
          <cell r="Y1090">
            <v>356263</v>
          </cell>
          <cell r="Z1090">
            <v>13.242800000000001</v>
          </cell>
          <cell r="AA1090" t="str">
            <v>„НП за ЕЕ на МЖС"</v>
          </cell>
          <cell r="AB1090">
            <v>65.650000000000006</v>
          </cell>
        </row>
        <row r="1091">
          <cell r="A1091">
            <v>176833355</v>
          </cell>
          <cell r="B1091" t="str">
            <v>Сдружение на собствениците ПЛЕВЕН СВ 15, ГР.ПЛЕВЕН, БУЛ."ХРИСТО БОТЕВ" # 158</v>
          </cell>
          <cell r="C1091" t="str">
            <v>МЖС</v>
          </cell>
          <cell r="D1091" t="str">
            <v>обл.ПЛЕВЕН</v>
          </cell>
          <cell r="E1091" t="str">
            <v>общ.ПЛЕВЕН</v>
          </cell>
          <cell r="F1091" t="str">
            <v>гр.ПЛЕВЕН</v>
          </cell>
          <cell r="G1091" t="str">
            <v>"БиСиСи Консулт" ЕООД</v>
          </cell>
          <cell r="H1091" t="str">
            <v>343БСС005</v>
          </cell>
          <cell r="I1091">
            <v>42321</v>
          </cell>
          <cell r="J1091" t="str">
            <v>1997</v>
          </cell>
          <cell r="K1091">
            <v>6214</v>
          </cell>
          <cell r="L1091">
            <v>5650</v>
          </cell>
          <cell r="M1091">
            <v>171.4</v>
          </cell>
          <cell r="N1091">
            <v>89</v>
          </cell>
          <cell r="O1091">
            <v>601598</v>
          </cell>
          <cell r="P1091">
            <v>968319</v>
          </cell>
          <cell r="Q1091">
            <v>503000</v>
          </cell>
          <cell r="R1091">
            <v>0</v>
          </cell>
          <cell r="S1091" t="str">
            <v>F</v>
          </cell>
          <cell r="T1091" t="str">
            <v>С</v>
          </cell>
          <cell r="U1091" t="str">
            <v>Изолация на външна стена , Изолация на под, Изолация на покрив, Подмяна на дограма</v>
          </cell>
          <cell r="V1091">
            <v>465303</v>
          </cell>
          <cell r="W1091">
            <v>203.74</v>
          </cell>
          <cell r="X1091">
            <v>69802.89</v>
          </cell>
          <cell r="Y1091">
            <v>479118.86</v>
          </cell>
          <cell r="Z1091">
            <v>6.8638000000000003</v>
          </cell>
          <cell r="AA1091" t="str">
            <v>„НП за ЕЕ на МЖС"</v>
          </cell>
          <cell r="AB1091">
            <v>48.05</v>
          </cell>
        </row>
        <row r="1092">
          <cell r="A1092">
            <v>176837453</v>
          </cell>
          <cell r="B1092" t="str">
            <v>СДРУЖЕНИЕ НА СОБСТВЕНИЦИТЕ "МЕЧТА" ГР.ПАЗАРДЖИК,УЛ.ДИМЧО ДЕБЕЛЯНОВ # 8,10,12,14</v>
          </cell>
          <cell r="C1092" t="str">
            <v>МЖС-ПАЗАРДЖИК, "МЕЧТА"</v>
          </cell>
          <cell r="D1092" t="str">
            <v>обл.ПАЗАРДЖИК</v>
          </cell>
          <cell r="E1092" t="str">
            <v>общ.ПАЗАРДЖИК</v>
          </cell>
          <cell r="F1092" t="str">
            <v>гр.ПАЗАРДЖИК</v>
          </cell>
          <cell r="G1092" t="str">
            <v>"БиСиСи Консулт" ЕООД</v>
          </cell>
          <cell r="H1092" t="str">
            <v>343БСС007</v>
          </cell>
          <cell r="I1092">
            <v>42384</v>
          </cell>
          <cell r="J1092" t="str">
            <v>1989</v>
          </cell>
          <cell r="K1092">
            <v>7253.26</v>
          </cell>
          <cell r="L1092">
            <v>5933</v>
          </cell>
          <cell r="M1092">
            <v>209.4</v>
          </cell>
          <cell r="N1092">
            <v>76.7</v>
          </cell>
          <cell r="O1092">
            <v>1242662</v>
          </cell>
          <cell r="P1092">
            <v>1242662</v>
          </cell>
          <cell r="Q1092">
            <v>455100</v>
          </cell>
          <cell r="R1092">
            <v>0</v>
          </cell>
          <cell r="S1092" t="str">
            <v>G</v>
          </cell>
          <cell r="T1092" t="str">
            <v>С</v>
          </cell>
          <cell r="U1092" t="str">
            <v>Изолация на външна стена , Изолация на под, Изолация на покрив, Подмяна на дограма</v>
          </cell>
          <cell r="V1092">
            <v>787613</v>
          </cell>
          <cell r="W1092">
            <v>537.9</v>
          </cell>
          <cell r="X1092">
            <v>122494</v>
          </cell>
          <cell r="Y1092">
            <v>709897</v>
          </cell>
          <cell r="Z1092">
            <v>5.7953000000000001</v>
          </cell>
          <cell r="AA1092" t="str">
            <v>„НП за ЕЕ на МЖС"</v>
          </cell>
          <cell r="AB1092">
            <v>63.38</v>
          </cell>
        </row>
        <row r="1093">
          <cell r="A1093">
            <v>176822743</v>
          </cell>
          <cell r="B1093" t="str">
            <v>СДРУЖЕНИЕ НА СОБСТВЕНИЦИТЕ "НАДЕЖДА" гр.Димитровград, ул."Христо Смирненски 2"</v>
          </cell>
          <cell r="C1093" t="str">
            <v>МЖС-ДИМИТРОВГРАД, "ХР. СМИРНЕНСКИ" 2</v>
          </cell>
          <cell r="D1093" t="str">
            <v>обл.ХАСКОВО</v>
          </cell>
          <cell r="E1093" t="str">
            <v>общ.ДИМИТРОВГРАД</v>
          </cell>
          <cell r="F1093" t="str">
            <v>гр.ДИМИТРОВГРАД</v>
          </cell>
          <cell r="G1093" t="str">
            <v>"БиСиСи Консулт" ЕООД</v>
          </cell>
          <cell r="H1093" t="str">
            <v>343БСС016</v>
          </cell>
          <cell r="I1093">
            <v>42405</v>
          </cell>
          <cell r="J1093" t="str">
            <v>1972</v>
          </cell>
          <cell r="K1093">
            <v>3294</v>
          </cell>
          <cell r="L1093">
            <v>3179</v>
          </cell>
          <cell r="M1093">
            <v>203.5</v>
          </cell>
          <cell r="N1093">
            <v>78.2</v>
          </cell>
          <cell r="O1093">
            <v>432655</v>
          </cell>
          <cell r="P1093">
            <v>646951</v>
          </cell>
          <cell r="Q1093">
            <v>254100</v>
          </cell>
          <cell r="R1093">
            <v>0</v>
          </cell>
          <cell r="S1093" t="str">
            <v>E</v>
          </cell>
          <cell r="T1093" t="str">
            <v>С</v>
          </cell>
          <cell r="U1093" t="str">
            <v>Изолация на външна стена , Изолация на под, Изолация на покрив, Подмяна на дограма</v>
          </cell>
          <cell r="V1093">
            <v>398352</v>
          </cell>
          <cell r="W1093">
            <v>121.6</v>
          </cell>
          <cell r="X1093">
            <v>45972</v>
          </cell>
          <cell r="Y1093">
            <v>359965</v>
          </cell>
          <cell r="Z1093">
            <v>7.83</v>
          </cell>
          <cell r="AA1093" t="str">
            <v>„НП за ЕЕ на МЖС"</v>
          </cell>
          <cell r="AB1093">
            <v>61.57</v>
          </cell>
        </row>
        <row r="1094">
          <cell r="A1094">
            <v>176815923</v>
          </cell>
          <cell r="B1094" t="str">
            <v>СДРУЖЕНИЕ НА СОБСТВЕНИЦИТЕ "НАШ ДОМ-гр.ДИМИТРОВГРАД бул"СТЕФАН СТАМБОЛОВ" N 8</v>
          </cell>
          <cell r="C1094" t="str">
            <v>МЖС</v>
          </cell>
          <cell r="D1094" t="str">
            <v>обл.ХАСКОВО</v>
          </cell>
          <cell r="E1094" t="str">
            <v>общ.ДИМИТРОВГРАД</v>
          </cell>
          <cell r="F1094" t="str">
            <v>гр.ДИМИТРОВГРАД</v>
          </cell>
          <cell r="G1094" t="str">
            <v>"БиСиСи Консулт" ЕООД</v>
          </cell>
          <cell r="H1094" t="str">
            <v>343БСС017</v>
          </cell>
          <cell r="I1094">
            <v>42405</v>
          </cell>
          <cell r="J1094" t="str">
            <v>1969</v>
          </cell>
          <cell r="K1094">
            <v>8373.6</v>
          </cell>
          <cell r="L1094">
            <v>7743</v>
          </cell>
          <cell r="M1094">
            <v>175</v>
          </cell>
          <cell r="N1094">
            <v>79.8</v>
          </cell>
          <cell r="O1094">
            <v>855445</v>
          </cell>
          <cell r="P1094">
            <v>1355238</v>
          </cell>
          <cell r="Q1094">
            <v>617700</v>
          </cell>
          <cell r="R1094">
            <v>0</v>
          </cell>
          <cell r="S1094" t="str">
            <v>F</v>
          </cell>
          <cell r="T1094" t="str">
            <v>С</v>
          </cell>
          <cell r="U1094" t="str">
            <v>Изолация на външна стена , Изолация на под, Изолация на покрив, Подмяна на дограма</v>
          </cell>
          <cell r="V1094">
            <v>737551</v>
          </cell>
          <cell r="W1094">
            <v>242.82</v>
          </cell>
          <cell r="X1094">
            <v>89318</v>
          </cell>
          <cell r="Y1094">
            <v>842584</v>
          </cell>
          <cell r="Z1094">
            <v>9.4335000000000004</v>
          </cell>
          <cell r="AA1094" t="str">
            <v>„НП за ЕЕ на МЖС"</v>
          </cell>
          <cell r="AB1094">
            <v>54.42</v>
          </cell>
        </row>
        <row r="1095">
          <cell r="A1095">
            <v>176819672</v>
          </cell>
          <cell r="B1095" t="str">
            <v>СДРУЖЕНИЕ НА СОБСТВЕНИЦИТЕ "ул.Неофит Бозвели 2 - Димитровград"</v>
          </cell>
          <cell r="C1095" t="str">
            <v>МЖС</v>
          </cell>
          <cell r="D1095" t="str">
            <v>обл.ХАСКОВО</v>
          </cell>
          <cell r="E1095" t="str">
            <v>общ.ДИМИТРОВГРАД</v>
          </cell>
          <cell r="F1095" t="str">
            <v>гр.ДИМИТРОВГРАД</v>
          </cell>
          <cell r="G1095" t="str">
            <v>"БиСиСи Консулт" ЕООД</v>
          </cell>
          <cell r="H1095" t="str">
            <v>343БСС018</v>
          </cell>
          <cell r="I1095">
            <v>42426</v>
          </cell>
          <cell r="J1095" t="str">
            <v>1983</v>
          </cell>
          <cell r="K1095">
            <v>6120</v>
          </cell>
          <cell r="L1095">
            <v>4926</v>
          </cell>
          <cell r="M1095">
            <v>215</v>
          </cell>
          <cell r="N1095">
            <v>82.3</v>
          </cell>
          <cell r="O1095">
            <v>710706</v>
          </cell>
          <cell r="P1095">
            <v>1059235</v>
          </cell>
          <cell r="Q1095">
            <v>405500</v>
          </cell>
          <cell r="R1095">
            <v>0</v>
          </cell>
          <cell r="S1095" t="str">
            <v>G</v>
          </cell>
          <cell r="T1095" t="str">
            <v>С</v>
          </cell>
          <cell r="U1095" t="str">
            <v>Изолация на външна стена , Изолация на под, Изолация на покрив, Подмяна на дограма</v>
          </cell>
          <cell r="V1095">
            <v>653780</v>
          </cell>
          <cell r="W1095">
            <v>216.6</v>
          </cell>
          <cell r="X1095">
            <v>79912</v>
          </cell>
          <cell r="Y1095">
            <v>624631</v>
          </cell>
          <cell r="Z1095">
            <v>7.8163999999999998</v>
          </cell>
          <cell r="AA1095" t="str">
            <v>„НП за ЕЕ на МЖС"</v>
          </cell>
          <cell r="AB1095">
            <v>61.72</v>
          </cell>
        </row>
        <row r="1096">
          <cell r="A1096">
            <v>176824908</v>
          </cell>
          <cell r="B1096" t="str">
            <v>СДРУЖЕНИЕ НА СОБСТВЕНИЦИТЕ "гр.Димитровград ул."Простор" бл. N 1</v>
          </cell>
          <cell r="C1096" t="str">
            <v>МЖС</v>
          </cell>
          <cell r="D1096" t="str">
            <v>обл.ХАСКОВО</v>
          </cell>
          <cell r="E1096" t="str">
            <v>общ.ДИМИТРОВГРАД</v>
          </cell>
          <cell r="F1096" t="str">
            <v>гр.ДИМИТРОВГРАД</v>
          </cell>
          <cell r="G1096" t="str">
            <v>"БиСиСи Консулт" ЕООД</v>
          </cell>
          <cell r="H1096" t="str">
            <v>343БСС019</v>
          </cell>
          <cell r="I1096">
            <v>42426</v>
          </cell>
          <cell r="J1096" t="str">
            <v>1987</v>
          </cell>
          <cell r="K1096">
            <v>5833</v>
          </cell>
          <cell r="L1096">
            <v>4538</v>
          </cell>
          <cell r="M1096">
            <v>230.8</v>
          </cell>
          <cell r="N1096">
            <v>80</v>
          </cell>
          <cell r="O1096">
            <v>702585</v>
          </cell>
          <cell r="P1096">
            <v>1047430</v>
          </cell>
          <cell r="Q1096">
            <v>80000</v>
          </cell>
          <cell r="R1096">
            <v>0</v>
          </cell>
          <cell r="S1096" t="str">
            <v>G</v>
          </cell>
          <cell r="T1096" t="str">
            <v>С</v>
          </cell>
          <cell r="U1096" t="str">
            <v>Изолация на външна стена , Изолация на под, Изолация на покрив, Подмяна на дограма</v>
          </cell>
          <cell r="V1096">
            <v>684131</v>
          </cell>
          <cell r="W1096">
            <v>224.2</v>
          </cell>
          <cell r="X1096">
            <v>82629</v>
          </cell>
          <cell r="Y1096">
            <v>598871</v>
          </cell>
          <cell r="Z1096">
            <v>7.2477</v>
          </cell>
          <cell r="AA1096" t="str">
            <v>„НП за ЕЕ на МЖС"</v>
          </cell>
          <cell r="AB1096">
            <v>65.31</v>
          </cell>
        </row>
        <row r="1097">
          <cell r="A1097">
            <v>176830260</v>
          </cell>
          <cell r="B1097" t="str">
            <v>СДРУЖЕНИЕ НА СОБСТВЕНИЦИТЕ "Ямбол - Димитър Благоев 19</v>
          </cell>
          <cell r="C1097" t="str">
            <v>МЖС</v>
          </cell>
          <cell r="D1097" t="str">
            <v>обл.ЯМБОЛ</v>
          </cell>
          <cell r="E1097" t="str">
            <v>общ.ЯМБОЛ</v>
          </cell>
          <cell r="F1097" t="str">
            <v>гр.ЯМБОЛ</v>
          </cell>
          <cell r="G1097" t="str">
            <v>"БиСиСи Консулт" ЕООД</v>
          </cell>
          <cell r="H1097" t="str">
            <v>343БСС021</v>
          </cell>
          <cell r="I1097">
            <v>42524</v>
          </cell>
          <cell r="J1097" t="str">
            <v>1979</v>
          </cell>
          <cell r="K1097">
            <v>19323</v>
          </cell>
          <cell r="L1097">
            <v>16159</v>
          </cell>
          <cell r="M1097">
            <v>117.9</v>
          </cell>
          <cell r="N1097">
            <v>69.7</v>
          </cell>
          <cell r="O1097">
            <v>925411</v>
          </cell>
          <cell r="P1097">
            <v>1904488</v>
          </cell>
          <cell r="Q1097">
            <v>1127000</v>
          </cell>
          <cell r="R1097">
            <v>0</v>
          </cell>
          <cell r="S1097" t="str">
            <v>E</v>
          </cell>
          <cell r="T1097" t="str">
            <v>С</v>
          </cell>
          <cell r="U1097" t="str">
            <v>Изолация на външна стена , Изолация на под, Изолация на покрив, Подмяна на дограма</v>
          </cell>
          <cell r="V1097">
            <v>777476</v>
          </cell>
          <cell r="W1097">
            <v>436.6</v>
          </cell>
          <cell r="X1097">
            <v>124798</v>
          </cell>
          <cell r="Y1097">
            <v>1775363</v>
          </cell>
          <cell r="Z1097">
            <v>14.2258</v>
          </cell>
          <cell r="AA1097" t="str">
            <v>„НП за ЕЕ на МЖС"</v>
          </cell>
          <cell r="AB1097">
            <v>40.82</v>
          </cell>
        </row>
        <row r="1098">
          <cell r="A1098">
            <v>176974135</v>
          </cell>
          <cell r="B1098" t="str">
            <v>СДРУЖЕНИЕ НА СОБСТВЕНИЦИТЕ "ИЗГРЕВ 14 - ГР.БЕРКОВИЦА</v>
          </cell>
          <cell r="C1098" t="str">
            <v>МЖС</v>
          </cell>
          <cell r="D1098" t="str">
            <v>обл.МОНТАНА</v>
          </cell>
          <cell r="E1098" t="str">
            <v>общ.БЕРКОВИЦА</v>
          </cell>
          <cell r="F1098" t="str">
            <v>гр.БЕРКОВИЦА</v>
          </cell>
          <cell r="G1098" t="str">
            <v>"Гудуил енерджи" ЕООД</v>
          </cell>
          <cell r="H1098" t="str">
            <v>349ГУЕ017</v>
          </cell>
          <cell r="I1098">
            <v>42518</v>
          </cell>
          <cell r="J1098" t="str">
            <v>1989</v>
          </cell>
          <cell r="K1098">
            <v>4566</v>
          </cell>
          <cell r="L1098">
            <v>3563</v>
          </cell>
          <cell r="M1098">
            <v>250</v>
          </cell>
          <cell r="N1098">
            <v>86</v>
          </cell>
          <cell r="O1098">
            <v>460894</v>
          </cell>
          <cell r="P1098">
            <v>890708</v>
          </cell>
          <cell r="Q1098">
            <v>342400</v>
          </cell>
          <cell r="R1098">
            <v>0</v>
          </cell>
          <cell r="S1098" t="str">
            <v>E</v>
          </cell>
          <cell r="T1098" t="str">
            <v>B</v>
          </cell>
          <cell r="U1098" t="str">
            <v>Изолация на външна стена , Изолация на под, Изолация на покрив, Мерки по осветление, Подмяна на дограма</v>
          </cell>
          <cell r="V1098">
            <v>538270</v>
          </cell>
          <cell r="W1098">
            <v>87.93</v>
          </cell>
          <cell r="X1098">
            <v>52900.7</v>
          </cell>
          <cell r="Y1098">
            <v>327396</v>
          </cell>
          <cell r="Z1098">
            <v>6.1887999999999996</v>
          </cell>
          <cell r="AA1098" t="str">
            <v>„НП за ЕЕ на МЖС"</v>
          </cell>
          <cell r="AB1098">
            <v>60.43</v>
          </cell>
        </row>
        <row r="1099">
          <cell r="A1099">
            <v>176978315</v>
          </cell>
          <cell r="B1099" t="str">
            <v>СДРУЖЕНИЕ НА СОБСТВЕНИЦИТЕ "БЕРКОВИЦА, бул.МРАМОР 2, бл.БОР 1</v>
          </cell>
          <cell r="C1099" t="str">
            <v>МЖС</v>
          </cell>
          <cell r="D1099" t="str">
            <v>обл.МОНТАНА</v>
          </cell>
          <cell r="E1099" t="str">
            <v>общ.БЕРКОВИЦА</v>
          </cell>
          <cell r="F1099" t="str">
            <v>гр.БЕРКОВИЦА</v>
          </cell>
          <cell r="G1099" t="str">
            <v>"Гудуил енерджи" ЕООД</v>
          </cell>
          <cell r="H1099" t="str">
            <v>349ГУЕ018</v>
          </cell>
          <cell r="I1099">
            <v>42518</v>
          </cell>
          <cell r="J1099" t="str">
            <v>1965</v>
          </cell>
          <cell r="K1099">
            <v>2241</v>
          </cell>
          <cell r="L1099">
            <v>1930</v>
          </cell>
          <cell r="M1099">
            <v>250</v>
          </cell>
          <cell r="N1099">
            <v>93</v>
          </cell>
          <cell r="O1099">
            <v>293177</v>
          </cell>
          <cell r="P1099">
            <v>482375</v>
          </cell>
          <cell r="Q1099">
            <v>179590</v>
          </cell>
          <cell r="R1099">
            <v>0</v>
          </cell>
          <cell r="S1099" t="str">
            <v>F</v>
          </cell>
          <cell r="T1099" t="str">
            <v>B</v>
          </cell>
          <cell r="U1099" t="str">
            <v>Изолация на външна стена , Изолация на под, Изолация на покрив, Мерки по осветление, Подмяна на дограма</v>
          </cell>
          <cell r="V1099">
            <v>302834</v>
          </cell>
          <cell r="W1099">
            <v>67.099999999999994</v>
          </cell>
          <cell r="X1099">
            <v>33403.5</v>
          </cell>
          <cell r="Y1099">
            <v>193831</v>
          </cell>
          <cell r="Z1099">
            <v>5.8026999999999997</v>
          </cell>
          <cell r="AA1099" t="str">
            <v>„НП за ЕЕ на МЖС"</v>
          </cell>
          <cell r="AB1099">
            <v>62.77</v>
          </cell>
        </row>
        <row r="1100">
          <cell r="A1100">
            <v>176978450</v>
          </cell>
          <cell r="B1100" t="str">
            <v>СДРУЖЕНИЕ НА СОСТВЕНИЦИТЕ "АЛЕКСАНДРОВСКА 27 - АЛЕН МАК 35 гр. БЕРКОВИЦА</v>
          </cell>
          <cell r="C1100" t="str">
            <v>МЖС</v>
          </cell>
          <cell r="D1100" t="str">
            <v>обл.МОНТАНА</v>
          </cell>
          <cell r="E1100" t="str">
            <v>общ.БЕРКОВИЦА</v>
          </cell>
          <cell r="F1100" t="str">
            <v>гр.БЕРКОВИЦА</v>
          </cell>
          <cell r="G1100" t="str">
            <v>"Гудуил енерджи" ЕООД</v>
          </cell>
          <cell r="H1100" t="str">
            <v>349ГУЕ019</v>
          </cell>
          <cell r="I1100">
            <v>42518</v>
          </cell>
          <cell r="J1100" t="str">
            <v>1968</v>
          </cell>
          <cell r="K1100">
            <v>3191</v>
          </cell>
          <cell r="L1100">
            <v>2873</v>
          </cell>
          <cell r="M1100">
            <v>211</v>
          </cell>
          <cell r="N1100">
            <v>77.599999999999994</v>
          </cell>
          <cell r="O1100">
            <v>416388</v>
          </cell>
          <cell r="P1100">
            <v>606041</v>
          </cell>
          <cell r="Q1100">
            <v>222900</v>
          </cell>
          <cell r="R1100">
            <v>0</v>
          </cell>
          <cell r="S1100" t="str">
            <v>E</v>
          </cell>
          <cell r="T1100" t="str">
            <v>B</v>
          </cell>
          <cell r="U1100" t="str">
            <v>Изолация на външна стена , Изолация на под, Изолация на покрив, Мерки по осветление, Подмяна на дограма</v>
          </cell>
          <cell r="V1100">
            <v>382828</v>
          </cell>
          <cell r="W1100">
            <v>81.540000000000006</v>
          </cell>
          <cell r="X1100">
            <v>41475</v>
          </cell>
          <cell r="Y1100">
            <v>279268</v>
          </cell>
          <cell r="Z1100">
            <v>6.7333999999999996</v>
          </cell>
          <cell r="AA1100" t="str">
            <v>„НП за ЕЕ на МЖС"</v>
          </cell>
          <cell r="AB1100">
            <v>63.16</v>
          </cell>
        </row>
        <row r="1101">
          <cell r="A1101">
            <v>176985815</v>
          </cell>
          <cell r="B1101" t="str">
            <v>СДРУЖЕНИЕ НА СОБСТ-ТЕ "НЕЗАБРАВКА - ул. ЗДРАВЧЕНИЦА #4, гр.БЕРКОВИЦА"</v>
          </cell>
          <cell r="C1101" t="str">
            <v>МЖС</v>
          </cell>
          <cell r="D1101" t="str">
            <v>обл.МОНТАНА</v>
          </cell>
          <cell r="E1101" t="str">
            <v>общ.БЕРКОВИЦА</v>
          </cell>
          <cell r="F1101" t="str">
            <v>гр.БЕРКОВИЦА</v>
          </cell>
          <cell r="G1101" t="str">
            <v>"Гудуил енерджи" ЕООД</v>
          </cell>
          <cell r="H1101" t="str">
            <v>349ГУЕ020</v>
          </cell>
          <cell r="I1101">
            <v>42519</v>
          </cell>
          <cell r="J1101" t="str">
            <v>1971</v>
          </cell>
          <cell r="K1101">
            <v>1436</v>
          </cell>
          <cell r="L1101">
            <v>339</v>
          </cell>
          <cell r="M1101">
            <v>211</v>
          </cell>
          <cell r="N1101">
            <v>64</v>
          </cell>
          <cell r="O1101">
            <v>281498</v>
          </cell>
          <cell r="P1101">
            <v>282394</v>
          </cell>
          <cell r="Q1101">
            <v>85600</v>
          </cell>
          <cell r="R1101">
            <v>0</v>
          </cell>
          <cell r="S1101" t="str">
            <v>E</v>
          </cell>
          <cell r="T1101" t="str">
            <v>B</v>
          </cell>
          <cell r="U1101" t="str">
            <v>Изолация на външна стена , Изолация на под, Изолация на покрив, Мерки по осветление, Подмяна на дограма</v>
          </cell>
          <cell r="V1101">
            <v>196711.8</v>
          </cell>
          <cell r="W1101">
            <v>35.32</v>
          </cell>
          <cell r="X1101">
            <v>19931</v>
          </cell>
          <cell r="Y1101">
            <v>132481</v>
          </cell>
          <cell r="Z1101">
            <v>6.6468999999999996</v>
          </cell>
          <cell r="AA1101" t="str">
            <v>„НП за ЕЕ на МЖС"</v>
          </cell>
          <cell r="AB1101">
            <v>69.650000000000006</v>
          </cell>
        </row>
        <row r="1102">
          <cell r="A1102">
            <v>176979634</v>
          </cell>
          <cell r="B1102" t="str">
            <v>СДРУЖЕНИЕ НА СОБСТВЕНИЦИТЕ,ул. ЗДРАВЧЕНИЦА № 5</v>
          </cell>
          <cell r="C1102" t="str">
            <v>МЖС</v>
          </cell>
          <cell r="D1102" t="str">
            <v>обл.МОНТАНА</v>
          </cell>
          <cell r="E1102" t="str">
            <v>общ.БЕРКОВИЦА</v>
          </cell>
          <cell r="F1102" t="str">
            <v>гр.БЕРКОВИЦА</v>
          </cell>
          <cell r="G1102" t="str">
            <v>"Гудуил енерджи" ЕООД</v>
          </cell>
          <cell r="H1102" t="str">
            <v>349ГУЕ021</v>
          </cell>
          <cell r="I1102">
            <v>42519</v>
          </cell>
          <cell r="J1102" t="str">
            <v>1966</v>
          </cell>
          <cell r="K1102">
            <v>1101</v>
          </cell>
          <cell r="L1102">
            <v>863.4</v>
          </cell>
          <cell r="M1102">
            <v>210.9</v>
          </cell>
          <cell r="N1102">
            <v>73</v>
          </cell>
          <cell r="O1102">
            <v>119768</v>
          </cell>
          <cell r="P1102">
            <v>182008</v>
          </cell>
          <cell r="Q1102">
            <v>63110</v>
          </cell>
          <cell r="R1102">
            <v>0</v>
          </cell>
          <cell r="S1102" t="str">
            <v>E</v>
          </cell>
          <cell r="T1102" t="str">
            <v>B</v>
          </cell>
          <cell r="U1102" t="str">
            <v>Изолация на външна стена , Изолация на покрив, Мерки по осветление, Подмяна на дограма</v>
          </cell>
          <cell r="V1102">
            <v>118013</v>
          </cell>
          <cell r="W1102">
            <v>21.38</v>
          </cell>
          <cell r="X1102">
            <v>11938.5</v>
          </cell>
          <cell r="Y1102">
            <v>92921.46</v>
          </cell>
          <cell r="Z1102">
            <v>7.7832999999999997</v>
          </cell>
          <cell r="AA1102" t="str">
            <v>„НП за ЕЕ на МЖС"</v>
          </cell>
          <cell r="AB1102">
            <v>64.83</v>
          </cell>
        </row>
        <row r="1103">
          <cell r="A1103">
            <v>176977932</v>
          </cell>
          <cell r="B1103" t="str">
            <v>СДРУЖЕНИЕ НА СОБСТВЕНИЦИТЕ "МРАМОР бл.5 - гр. БЕРКОВИЦА</v>
          </cell>
          <cell r="C1103" t="str">
            <v>МЖС</v>
          </cell>
          <cell r="D1103" t="str">
            <v>обл.МОНТАНА</v>
          </cell>
          <cell r="E1103" t="str">
            <v>общ.БЕРКОВИЦА</v>
          </cell>
          <cell r="F1103" t="str">
            <v>гр.БЕРКОВИЦА</v>
          </cell>
          <cell r="G1103" t="str">
            <v>"Гудуил енерджи" ЕООД</v>
          </cell>
          <cell r="H1103" t="str">
            <v>349ГУЕ022</v>
          </cell>
          <cell r="I1103">
            <v>42519</v>
          </cell>
          <cell r="J1103" t="str">
            <v>1966</v>
          </cell>
          <cell r="K1103">
            <v>1578</v>
          </cell>
          <cell r="L1103">
            <v>1361</v>
          </cell>
          <cell r="M1103">
            <v>236</v>
          </cell>
          <cell r="N1103">
            <v>75.400000000000006</v>
          </cell>
          <cell r="O1103">
            <v>320470.5</v>
          </cell>
          <cell r="P1103">
            <v>321264</v>
          </cell>
          <cell r="Q1103">
            <v>102600</v>
          </cell>
          <cell r="R1103">
            <v>0</v>
          </cell>
          <cell r="S1103" t="str">
            <v>E</v>
          </cell>
          <cell r="T1103" t="str">
            <v>B</v>
          </cell>
          <cell r="U1103" t="str">
            <v>Изолация на външна стена , Изолация на под, Изолация на покрив, Мерки по осветление, Подмяна на дограма</v>
          </cell>
          <cell r="V1103">
            <v>218805</v>
          </cell>
          <cell r="W1103">
            <v>41.47</v>
          </cell>
          <cell r="X1103">
            <v>22571</v>
          </cell>
          <cell r="Y1103">
            <v>123097</v>
          </cell>
          <cell r="Z1103">
            <v>5.4537000000000004</v>
          </cell>
          <cell r="AA1103" t="str">
            <v>„НП за ЕЕ на МЖС"</v>
          </cell>
          <cell r="AB1103">
            <v>68.099999999999994</v>
          </cell>
        </row>
        <row r="1104">
          <cell r="A1104">
            <v>176978151</v>
          </cell>
          <cell r="B1104" t="str">
            <v>СДРУЖЕНИЕ НА СОБСТВЕНИЦИТЕ,БЕРКОВСКА МАЛИНА-гр.БЕРКОВИЦА,ул.АЛЕКСАНДРОВСКА #41"</v>
          </cell>
          <cell r="C1104" t="str">
            <v>МЖС</v>
          </cell>
          <cell r="D1104" t="str">
            <v>обл.МОНТАНА</v>
          </cell>
          <cell r="E1104" t="str">
            <v>общ.БЕРКОВИЦА</v>
          </cell>
          <cell r="F1104" t="str">
            <v>гр.БЕРКОВИЦА</v>
          </cell>
          <cell r="G1104" t="str">
            <v>"Гудуил енерджи" ЕООД</v>
          </cell>
          <cell r="H1104" t="str">
            <v>349ГУЕ023</v>
          </cell>
          <cell r="I1104">
            <v>42519</v>
          </cell>
          <cell r="J1104" t="str">
            <v>1967</v>
          </cell>
          <cell r="K1104">
            <v>1909</v>
          </cell>
          <cell r="L1104">
            <v>1549</v>
          </cell>
          <cell r="M1104">
            <v>230</v>
          </cell>
          <cell r="N1104">
            <v>83.3</v>
          </cell>
          <cell r="O1104">
            <v>237981</v>
          </cell>
          <cell r="P1104">
            <v>356270</v>
          </cell>
          <cell r="Q1104">
            <v>129000</v>
          </cell>
          <cell r="R1104">
            <v>0</v>
          </cell>
          <cell r="S1104" t="str">
            <v>E</v>
          </cell>
          <cell r="T1104" t="str">
            <v>B</v>
          </cell>
          <cell r="U1104" t="str">
            <v>Изолация на външна стена , Изолация на под, Изолация на покрив, Мерки по осветление, Подмяна на дограма</v>
          </cell>
          <cell r="V1104">
            <v>227293</v>
          </cell>
          <cell r="W1104">
            <v>45.24</v>
          </cell>
          <cell r="X1104">
            <v>23932</v>
          </cell>
          <cell r="Y1104">
            <v>101029</v>
          </cell>
          <cell r="Z1104">
            <v>4.2214999999999998</v>
          </cell>
          <cell r="AA1104" t="str">
            <v>„НП за ЕЕ на МЖС"</v>
          </cell>
          <cell r="AB1104">
            <v>63.79</v>
          </cell>
        </row>
        <row r="1105">
          <cell r="A1105">
            <v>176980437</v>
          </cell>
          <cell r="B1105" t="str">
            <v>СДРУЖЕНИЕ НА СОБСТВЕНИЦИТЕ "ШАБОВИЦА 34 - БЕРКОВИЦА</v>
          </cell>
          <cell r="C1105" t="str">
            <v>МЖС</v>
          </cell>
          <cell r="D1105" t="str">
            <v>обл.МОНТАНА</v>
          </cell>
          <cell r="E1105" t="str">
            <v>общ.БЕРКОВИЦА</v>
          </cell>
          <cell r="F1105" t="str">
            <v>гр.БЕРКОВИЦА</v>
          </cell>
          <cell r="G1105" t="str">
            <v>"Гудуил енерджи" ЕООД</v>
          </cell>
          <cell r="H1105" t="str">
            <v>349ГУЕ024</v>
          </cell>
          <cell r="I1105">
            <v>42519</v>
          </cell>
          <cell r="J1105" t="str">
            <v>1983</v>
          </cell>
          <cell r="K1105">
            <v>463.6</v>
          </cell>
          <cell r="L1105">
            <v>316.38</v>
          </cell>
          <cell r="M1105">
            <v>255</v>
          </cell>
          <cell r="N1105">
            <v>93</v>
          </cell>
          <cell r="O1105">
            <v>78155.600000000006</v>
          </cell>
          <cell r="P1105">
            <v>80678</v>
          </cell>
          <cell r="Q1105">
            <v>29400</v>
          </cell>
          <cell r="R1105">
            <v>0</v>
          </cell>
          <cell r="S1105" t="str">
            <v>E</v>
          </cell>
          <cell r="T1105" t="str">
            <v>B</v>
          </cell>
          <cell r="U1105" t="str">
            <v>Изолация на външна стена , Изолация на покрив, Подмяна на дограма</v>
          </cell>
          <cell r="V1105">
            <v>50370</v>
          </cell>
          <cell r="W1105">
            <v>7.36</v>
          </cell>
          <cell r="X1105">
            <v>4692.3</v>
          </cell>
          <cell r="Y1105">
            <v>43464</v>
          </cell>
          <cell r="Z1105">
            <v>9.2628000000000004</v>
          </cell>
          <cell r="AA1105" t="str">
            <v>„НП за ЕЕ на МЖС"</v>
          </cell>
          <cell r="AB1105">
            <v>62.43</v>
          </cell>
        </row>
        <row r="1106">
          <cell r="A1106">
            <v>176974644</v>
          </cell>
          <cell r="B1106" t="str">
            <v>СДРУЖЕНИЕ НА СОБСТВЕНИЦИТЕ "ГР.БЕРКОВИЦА, УЛ. ДОБРУДЖА 7, ЕТ.1 И ЕТ.2</v>
          </cell>
          <cell r="C1106" t="str">
            <v>МЖС</v>
          </cell>
          <cell r="D1106" t="str">
            <v>обл.МОНТАНА</v>
          </cell>
          <cell r="E1106" t="str">
            <v>общ.БЕРКОВИЦА</v>
          </cell>
          <cell r="F1106" t="str">
            <v>гр.БЕРКОВИЦА</v>
          </cell>
          <cell r="G1106" t="str">
            <v>"Гудуил енерджи" ЕООД</v>
          </cell>
          <cell r="H1106" t="str">
            <v>349ГУЕ025</v>
          </cell>
          <cell r="I1106">
            <v>42519</v>
          </cell>
          <cell r="J1106" t="str">
            <v>1987</v>
          </cell>
          <cell r="K1106">
            <v>380</v>
          </cell>
          <cell r="L1106">
            <v>256.3</v>
          </cell>
          <cell r="M1106">
            <v>290</v>
          </cell>
          <cell r="N1106">
            <v>105</v>
          </cell>
          <cell r="O1106">
            <v>28848.6</v>
          </cell>
          <cell r="P1106">
            <v>74339</v>
          </cell>
          <cell r="Q1106">
            <v>26900</v>
          </cell>
          <cell r="R1106">
            <v>0</v>
          </cell>
          <cell r="S1106" t="str">
            <v>F</v>
          </cell>
          <cell r="T1106" t="str">
            <v>B</v>
          </cell>
          <cell r="U1106" t="str">
            <v>Изолация на външна стена , Изолация на покрив, Подмяна на дограма</v>
          </cell>
          <cell r="V1106">
            <v>49811</v>
          </cell>
          <cell r="W1106">
            <v>6.71</v>
          </cell>
          <cell r="X1106">
            <v>4519.8999999999996</v>
          </cell>
          <cell r="Y1106">
            <v>51553</v>
          </cell>
          <cell r="Z1106">
            <v>11.4057</v>
          </cell>
          <cell r="AA1106" t="str">
            <v>„НП за ЕЕ на МЖС"</v>
          </cell>
          <cell r="AB1106">
            <v>67</v>
          </cell>
        </row>
        <row r="1107">
          <cell r="A1107">
            <v>176980145</v>
          </cell>
          <cell r="B1107" t="str">
            <v>СДРУЖЕНИЕ НА СОБСТ-ДИМИТРОВИ И СИЕ,ул.НИКОЛАЕВСКА 31,гр.БЕРКОВИЦА</v>
          </cell>
          <cell r="C1107" t="str">
            <v>МЖС</v>
          </cell>
          <cell r="D1107" t="str">
            <v>обл.МОНТАНА</v>
          </cell>
          <cell r="E1107" t="str">
            <v>общ.БЕРКОВИЦА</v>
          </cell>
          <cell r="F1107" t="str">
            <v>гр.БЕРКОВИЦА</v>
          </cell>
          <cell r="G1107" t="str">
            <v>"Гудуил енерджи" ЕООД</v>
          </cell>
          <cell r="H1107" t="str">
            <v>349ГУЕ026</v>
          </cell>
          <cell r="I1107">
            <v>42519</v>
          </cell>
          <cell r="J1107" t="str">
            <v>1967</v>
          </cell>
          <cell r="K1107">
            <v>125</v>
          </cell>
          <cell r="L1107">
            <v>120</v>
          </cell>
          <cell r="M1107">
            <v>265</v>
          </cell>
          <cell r="N1107">
            <v>71.599999999999994</v>
          </cell>
          <cell r="O1107">
            <v>22943</v>
          </cell>
          <cell r="P1107">
            <v>33001</v>
          </cell>
          <cell r="Q1107">
            <v>8900</v>
          </cell>
          <cell r="R1107">
            <v>0</v>
          </cell>
          <cell r="S1107" t="str">
            <v>F</v>
          </cell>
          <cell r="T1107" t="str">
            <v>B</v>
          </cell>
          <cell r="U1107" t="str">
            <v>Изолация на външна стена , Изолация на покрив, Мерки по осветление, Подмяна на дограма</v>
          </cell>
          <cell r="V1107">
            <v>24067</v>
          </cell>
          <cell r="W1107">
            <v>5.52</v>
          </cell>
          <cell r="X1107">
            <v>2698</v>
          </cell>
          <cell r="Y1107">
            <v>30245</v>
          </cell>
          <cell r="Z1107">
            <v>11.210100000000001</v>
          </cell>
          <cell r="AA1107" t="str">
            <v>„НП за ЕЕ на МЖС"</v>
          </cell>
          <cell r="AB1107">
            <v>72.92</v>
          </cell>
        </row>
        <row r="1108">
          <cell r="A1108">
            <v>176820226</v>
          </cell>
          <cell r="B1108" t="str">
            <v>Сдружение на собствениците "Блок Седем, гр. Крумовград, обл. Кърджали, кв. Запад, бл. 7"</v>
          </cell>
          <cell r="C1108" t="str">
            <v>МЖС-КРУМОВГРАД, БЛ. 7</v>
          </cell>
          <cell r="D1108" t="str">
            <v>обл.КЪРДЖАЛИ</v>
          </cell>
          <cell r="E1108" t="str">
            <v>общ.КРУМОВГРАД</v>
          </cell>
          <cell r="F1108" t="str">
            <v>гр.КРУМОВГРАД</v>
          </cell>
          <cell r="G1108" t="str">
            <v>"АРХКОН ПРОЕКТ" ООД</v>
          </cell>
          <cell r="H1108" t="str">
            <v>354АКП051</v>
          </cell>
          <cell r="I1108">
            <v>42291</v>
          </cell>
          <cell r="J1108" t="str">
            <v>1987</v>
          </cell>
          <cell r="K1108">
            <v>5884.4</v>
          </cell>
          <cell r="L1108">
            <v>4473</v>
          </cell>
          <cell r="M1108">
            <v>185.4</v>
          </cell>
          <cell r="N1108">
            <v>91.2</v>
          </cell>
          <cell r="O1108">
            <v>361689</v>
          </cell>
          <cell r="P1108">
            <v>627176</v>
          </cell>
          <cell r="Q1108">
            <v>408100</v>
          </cell>
          <cell r="R1108">
            <v>0</v>
          </cell>
          <cell r="S1108" t="str">
            <v>F</v>
          </cell>
          <cell r="T1108" t="str">
            <v>С</v>
          </cell>
          <cell r="U1108" t="str">
            <v>Изолация на външна стена , Изолация на под, Изолация на покрив, Мерки по осветление, Подмяна на дограма</v>
          </cell>
          <cell r="V1108">
            <v>293656</v>
          </cell>
          <cell r="W1108">
            <v>193.11</v>
          </cell>
          <cell r="X1108">
            <v>93387</v>
          </cell>
          <cell r="Y1108">
            <v>686861</v>
          </cell>
          <cell r="Z1108">
            <v>7.3548999999999998</v>
          </cell>
          <cell r="AA1108" t="str">
            <v>„НП за ЕЕ на МЖС"</v>
          </cell>
          <cell r="AB1108">
            <v>46.82</v>
          </cell>
        </row>
        <row r="1109">
          <cell r="A1109">
            <v>176828792</v>
          </cell>
          <cell r="B1109" t="str">
            <v>СДРУЖЕНИЕ НА СОБСТВЕНИЦИТЕ "ГР. ЗАВЕТ, УЛ. ОСВОБОЖДЕНИЕ # 52"</v>
          </cell>
          <cell r="C1109" t="str">
            <v>МЖС - ГР. ЗАВЕТ</v>
          </cell>
          <cell r="D1109" t="str">
            <v>обл.РАЗГРАД</v>
          </cell>
          <cell r="E1109" t="str">
            <v>общ.ЗАВЕТ</v>
          </cell>
          <cell r="F1109" t="str">
            <v>гр.ЗАВЕТ</v>
          </cell>
          <cell r="G1109" t="str">
            <v>"АРХКОН ПРОЕКТ" ООД</v>
          </cell>
          <cell r="H1109" t="str">
            <v>354АКП052</v>
          </cell>
          <cell r="I1109">
            <v>42320</v>
          </cell>
          <cell r="J1109" t="str">
            <v>1987</v>
          </cell>
          <cell r="K1109">
            <v>4113</v>
          </cell>
          <cell r="L1109">
            <v>3100</v>
          </cell>
          <cell r="M1109">
            <v>268.2</v>
          </cell>
          <cell r="N1109">
            <v>121</v>
          </cell>
          <cell r="O1109">
            <v>489410</v>
          </cell>
          <cell r="P1109">
            <v>831321</v>
          </cell>
          <cell r="Q1109">
            <v>374700</v>
          </cell>
          <cell r="R1109">
            <v>0</v>
          </cell>
          <cell r="S1109" t="str">
            <v>F</v>
          </cell>
          <cell r="T1109" t="str">
            <v>С</v>
          </cell>
          <cell r="U1109" t="str">
            <v>Изолация на външна стена , Изолация на под, Изолация на покрив, Мерки по осветление, Подмяна на дограма</v>
          </cell>
          <cell r="V1109">
            <v>456640</v>
          </cell>
          <cell r="W1109">
            <v>49.78</v>
          </cell>
          <cell r="X1109">
            <v>64512</v>
          </cell>
          <cell r="Y1109">
            <v>638433</v>
          </cell>
          <cell r="Z1109">
            <v>9.8963000000000001</v>
          </cell>
          <cell r="AA1109" t="str">
            <v>„НП за ЕЕ на МЖС"</v>
          </cell>
          <cell r="AB1109">
            <v>54.92</v>
          </cell>
        </row>
        <row r="1110">
          <cell r="A1110">
            <v>176826058</v>
          </cell>
          <cell r="B1110" t="str">
            <v>СДРУЖЕНИЕ НА СОБСТВЕНИЦИТЕ "ГЕНЕРАЛИ", ГР. ВЕЛИКИ ПРЕСЛАВ</v>
          </cell>
          <cell r="C1110" t="str">
            <v>МЖС-ВЕЛИКИ ПРЕСЛАВ, "НЕОФИТ РИЛСКИ", БЛ. 18</v>
          </cell>
          <cell r="D1110" t="str">
            <v>обл.ШУМЕН</v>
          </cell>
          <cell r="E1110" t="str">
            <v>общ.ВЕЛИКИ ПРЕСЛАВ</v>
          </cell>
          <cell r="F1110" t="str">
            <v>гр.ВЕЛИКИ ПРЕСЛАВ</v>
          </cell>
          <cell r="G1110" t="str">
            <v>"АРХКОН ПРОЕКТ" ООД</v>
          </cell>
          <cell r="H1110" t="str">
            <v>354АКП053</v>
          </cell>
          <cell r="I1110">
            <v>42321</v>
          </cell>
          <cell r="J1110" t="str">
            <v>1986</v>
          </cell>
          <cell r="K1110">
            <v>4323.5</v>
          </cell>
          <cell r="L1110">
            <v>3625</v>
          </cell>
          <cell r="M1110">
            <v>224</v>
          </cell>
          <cell r="N1110">
            <v>99.2</v>
          </cell>
          <cell r="O1110">
            <v>463942</v>
          </cell>
          <cell r="P1110">
            <v>811880</v>
          </cell>
          <cell r="Q1110">
            <v>359400</v>
          </cell>
          <cell r="R1110">
            <v>0</v>
          </cell>
          <cell r="S1110" t="str">
            <v>F</v>
          </cell>
          <cell r="T1110" t="str">
            <v>С</v>
          </cell>
          <cell r="U1110" t="str">
            <v>Изолация на външна стена , Изолация на под, Изолация на покрив, Мерки по осветление, Подмяна на дограма</v>
          </cell>
          <cell r="V1110">
            <v>452455</v>
          </cell>
          <cell r="W1110">
            <v>125.24</v>
          </cell>
          <cell r="X1110">
            <v>88374</v>
          </cell>
          <cell r="Y1110">
            <v>747810</v>
          </cell>
          <cell r="Z1110">
            <v>8.4618000000000002</v>
          </cell>
          <cell r="AA1110" t="str">
            <v>„НП за ЕЕ на МЖС"</v>
          </cell>
          <cell r="AB1110">
            <v>55.72</v>
          </cell>
        </row>
        <row r="1111">
          <cell r="A1111">
            <v>176831653</v>
          </cell>
          <cell r="B1111" t="str">
            <v>Сдружение на собствениците "Здраве гр. Крумовград, кв.Запад, бл. #2</v>
          </cell>
          <cell r="C1111" t="str">
            <v>МЖС</v>
          </cell>
          <cell r="D1111" t="str">
            <v>обл.КЪРДЖАЛИ</v>
          </cell>
          <cell r="E1111" t="str">
            <v>общ.КРУМОВГРАД</v>
          </cell>
          <cell r="F1111" t="str">
            <v>гр.КРУМОВГРАД</v>
          </cell>
          <cell r="G1111" t="str">
            <v>"АРХКОН ПРОЕКТ" ООД</v>
          </cell>
          <cell r="H1111" t="str">
            <v>354АКП054</v>
          </cell>
          <cell r="I1111">
            <v>42291</v>
          </cell>
          <cell r="J1111" t="str">
            <v>1985</v>
          </cell>
          <cell r="K1111">
            <v>6601</v>
          </cell>
          <cell r="L1111">
            <v>5557</v>
          </cell>
          <cell r="M1111">
            <v>210.4</v>
          </cell>
          <cell r="N1111">
            <v>90.6</v>
          </cell>
          <cell r="O1111">
            <v>624684</v>
          </cell>
          <cell r="P1111">
            <v>624684</v>
          </cell>
          <cell r="Q1111">
            <v>503000</v>
          </cell>
          <cell r="R1111">
            <v>0</v>
          </cell>
          <cell r="S1111" t="str">
            <v>F</v>
          </cell>
          <cell r="T1111" t="str">
            <v>С</v>
          </cell>
          <cell r="U1111" t="str">
            <v>Изолация на външна стена , Изолация на под, Изолация на покрив, Мерки по осветление, Подмяна на дограма</v>
          </cell>
          <cell r="V1111">
            <v>525620</v>
          </cell>
          <cell r="W1111">
            <v>138.21</v>
          </cell>
          <cell r="X1111">
            <v>100324</v>
          </cell>
          <cell r="Y1111">
            <v>784458</v>
          </cell>
          <cell r="Z1111">
            <v>7.8192000000000004</v>
          </cell>
          <cell r="AA1111" t="str">
            <v>„НП за ЕЕ на МЖС"</v>
          </cell>
          <cell r="AB1111">
            <v>84.14</v>
          </cell>
        </row>
        <row r="1112">
          <cell r="A1112">
            <v>176842126</v>
          </cell>
          <cell r="B1112" t="str">
            <v>Сдружение на собствениците "БЛОК 18, гр.Елхово, ж.к. "Изгрев", бл.18</v>
          </cell>
          <cell r="C1112" t="str">
            <v>МЖС</v>
          </cell>
          <cell r="D1112" t="str">
            <v>обл.ЯМБОЛ</v>
          </cell>
          <cell r="E1112" t="str">
            <v>общ.ЕЛХОВО</v>
          </cell>
          <cell r="F1112" t="str">
            <v>гр.ЕЛХОВО</v>
          </cell>
          <cell r="G1112" t="str">
            <v>"АРХКОН ПРОЕКТ" ООД</v>
          </cell>
          <cell r="H1112" t="str">
            <v>354АКП055</v>
          </cell>
          <cell r="I1112">
            <v>42324</v>
          </cell>
          <cell r="J1112" t="str">
            <v>1988</v>
          </cell>
          <cell r="K1112">
            <v>5685</v>
          </cell>
          <cell r="L1112">
            <v>4608</v>
          </cell>
          <cell r="M1112">
            <v>193.8</v>
          </cell>
          <cell r="N1112">
            <v>91.6</v>
          </cell>
          <cell r="O1112">
            <v>537174</v>
          </cell>
          <cell r="P1112">
            <v>892985</v>
          </cell>
          <cell r="Q1112">
            <v>422200</v>
          </cell>
          <cell r="R1112">
            <v>0</v>
          </cell>
          <cell r="S1112" t="str">
            <v>F</v>
          </cell>
          <cell r="T1112" t="str">
            <v>С</v>
          </cell>
          <cell r="U1112" t="str">
            <v>Изолация на външна стена , Изолация на под, Изолация на покрив, Мерки по осветление, Подмяна на дограма</v>
          </cell>
          <cell r="V1112">
            <v>470805</v>
          </cell>
          <cell r="W1112">
            <v>138.07</v>
          </cell>
          <cell r="X1112">
            <v>94439</v>
          </cell>
          <cell r="Y1112">
            <v>1062955</v>
          </cell>
          <cell r="Z1112">
            <v>11.2554</v>
          </cell>
          <cell r="AA1112" t="str">
            <v>„НП за ЕЕ на МЖС"</v>
          </cell>
          <cell r="AB1112">
            <v>52.72</v>
          </cell>
        </row>
        <row r="1113">
          <cell r="A1113">
            <v>176834628</v>
          </cell>
          <cell r="B1113" t="str">
            <v>СДРУЖЕНИЕ НА СОБСТВЕНИЦИТЕ "гр.Елхово, ул."Александър Стамболийски" 114</v>
          </cell>
          <cell r="C1113" t="str">
            <v>МЖС</v>
          </cell>
          <cell r="D1113" t="str">
            <v>обл.ЯМБОЛ</v>
          </cell>
          <cell r="E1113" t="str">
            <v>общ.ЕЛХОВО</v>
          </cell>
          <cell r="F1113" t="str">
            <v>гр.ЕЛХОВО</v>
          </cell>
          <cell r="G1113" t="str">
            <v>"АРХКОН ПРОЕКТ" ООД</v>
          </cell>
          <cell r="H1113" t="str">
            <v>354АКП056</v>
          </cell>
          <cell r="I1113">
            <v>42324</v>
          </cell>
          <cell r="J1113" t="str">
            <v>1976</v>
          </cell>
          <cell r="K1113">
            <v>5230</v>
          </cell>
          <cell r="L1113">
            <v>4425</v>
          </cell>
          <cell r="M1113">
            <v>196.9</v>
          </cell>
          <cell r="N1113">
            <v>91.9</v>
          </cell>
          <cell r="O1113">
            <v>521664</v>
          </cell>
          <cell r="P1113">
            <v>871427</v>
          </cell>
          <cell r="Q1113">
            <v>406800</v>
          </cell>
          <cell r="R1113">
            <v>0</v>
          </cell>
          <cell r="S1113" t="str">
            <v>F</v>
          </cell>
          <cell r="T1113" t="str">
            <v>С</v>
          </cell>
          <cell r="U1113" t="str">
            <v>Изолация на външна стена , Изолация на под, Изолация на покрив, Мерки по осветление, Подмяна на дограма</v>
          </cell>
          <cell r="V1113">
            <v>464619</v>
          </cell>
          <cell r="W1113">
            <v>122.38</v>
          </cell>
          <cell r="X1113">
            <v>88743</v>
          </cell>
          <cell r="Y1113">
            <v>782655</v>
          </cell>
          <cell r="Z1113">
            <v>8.8193000000000001</v>
          </cell>
          <cell r="AA1113" t="str">
            <v>„НП за ЕЕ на МЖС"</v>
          </cell>
          <cell r="AB1113">
            <v>53.31</v>
          </cell>
        </row>
        <row r="1114">
          <cell r="A1114">
            <v>176830416</v>
          </cell>
          <cell r="B1114" t="str">
            <v>СДУЖЕНИЕ НА СОБСТВЕНИЦИТЕ ''Блок N-1, кв. Младост," гр. Белослав</v>
          </cell>
          <cell r="C1114" t="str">
            <v>МЖС</v>
          </cell>
          <cell r="D1114" t="str">
            <v>обл.ВАРНА</v>
          </cell>
          <cell r="E1114" t="str">
            <v>общ.БЕЛОСЛАВ</v>
          </cell>
          <cell r="F1114" t="str">
            <v>гр.БЕЛОСЛАВ</v>
          </cell>
          <cell r="G1114" t="str">
            <v>"АРХКОН ПРОЕКТ" ООД</v>
          </cell>
          <cell r="H1114" t="str">
            <v>354АКП057</v>
          </cell>
          <cell r="I1114">
            <v>42324</v>
          </cell>
          <cell r="J1114" t="str">
            <v>1985</v>
          </cell>
          <cell r="K1114">
            <v>4752.84</v>
          </cell>
          <cell r="L1114">
            <v>3539</v>
          </cell>
          <cell r="M1114">
            <v>230.8</v>
          </cell>
          <cell r="N1114">
            <v>98.6</v>
          </cell>
          <cell r="O1114">
            <v>432613</v>
          </cell>
          <cell r="P1114">
            <v>816755</v>
          </cell>
          <cell r="Q1114">
            <v>348800</v>
          </cell>
          <cell r="R1114">
            <v>0</v>
          </cell>
          <cell r="S1114" t="str">
            <v>F</v>
          </cell>
          <cell r="T1114" t="str">
            <v>С</v>
          </cell>
          <cell r="U1114" t="str">
            <v>Изолация на външна стена , Изолация на под, Изолация на покрив, Мерки по осветление, Подмяна на дограма</v>
          </cell>
          <cell r="V1114">
            <v>467979</v>
          </cell>
          <cell r="W1114">
            <v>124.32</v>
          </cell>
          <cell r="X1114">
            <v>89379</v>
          </cell>
          <cell r="Y1114">
            <v>913400</v>
          </cell>
          <cell r="Z1114">
            <v>10.2194</v>
          </cell>
          <cell r="AA1114" t="str">
            <v>„НП за ЕЕ на МЖС"</v>
          </cell>
          <cell r="AB1114">
            <v>57.29</v>
          </cell>
        </row>
        <row r="1115">
          <cell r="A1115">
            <v>176839176</v>
          </cell>
          <cell r="B1115" t="str">
            <v>СДРУЖЕНИЕ НА СОБСТВЕНИЦИТЕ , ГР.БЕЛОСЛАВ, "Блок N-18, кв.Младост</v>
          </cell>
          <cell r="C1115" t="str">
            <v>МЖС</v>
          </cell>
          <cell r="D1115" t="str">
            <v>обл.ВАРНА</v>
          </cell>
          <cell r="E1115" t="str">
            <v>общ.БЕЛОСЛАВ</v>
          </cell>
          <cell r="F1115" t="str">
            <v>гр.БЕЛОСЛАВ</v>
          </cell>
          <cell r="G1115" t="str">
            <v>"АРХКОН ПРОЕКТ" ООД</v>
          </cell>
          <cell r="H1115" t="str">
            <v>354АКП058</v>
          </cell>
          <cell r="I1115">
            <v>42324</v>
          </cell>
          <cell r="J1115" t="str">
            <v>1974</v>
          </cell>
          <cell r="K1115">
            <v>4139.8999999999996</v>
          </cell>
          <cell r="L1115">
            <v>3385</v>
          </cell>
          <cell r="M1115">
            <v>215.9</v>
          </cell>
          <cell r="N1115">
            <v>83.5</v>
          </cell>
          <cell r="O1115">
            <v>392327</v>
          </cell>
          <cell r="P1115">
            <v>730820</v>
          </cell>
          <cell r="Q1115">
            <v>282700</v>
          </cell>
          <cell r="R1115">
            <v>0</v>
          </cell>
          <cell r="S1115" t="str">
            <v>F</v>
          </cell>
          <cell r="T1115" t="str">
            <v>С</v>
          </cell>
          <cell r="U1115" t="str">
            <v>Изолация на външна стена , Изолация на под, Изолация на покрив, Мерки по осветление, Подмяна на дограма</v>
          </cell>
          <cell r="V1115">
            <v>448097</v>
          </cell>
          <cell r="W1115">
            <v>149.01</v>
          </cell>
          <cell r="X1115">
            <v>95572</v>
          </cell>
          <cell r="Y1115">
            <v>592088</v>
          </cell>
          <cell r="Z1115">
            <v>6.1951999999999998</v>
          </cell>
          <cell r="AA1115" t="str">
            <v>„НП за ЕЕ на МЖС"</v>
          </cell>
          <cell r="AB1115">
            <v>61.31</v>
          </cell>
        </row>
        <row r="1116">
          <cell r="A1116">
            <v>176821901</v>
          </cell>
          <cell r="B1116" t="str">
            <v>СДРУЖЕНИЕ НА СОБСТВЕНИЦИТЕ "Гр.Хасково, ж.к."Бадема" бл.14"</v>
          </cell>
          <cell r="C1116" t="str">
            <v>МЖС-ХАСКОВО, "БАДЕМА", БЛ. 14</v>
          </cell>
          <cell r="D1116" t="str">
            <v>обл.ХАСКОВО</v>
          </cell>
          <cell r="E1116" t="str">
            <v>общ.ХАСКОВО</v>
          </cell>
          <cell r="F1116" t="str">
            <v>гр.ХАСКОВО</v>
          </cell>
          <cell r="G1116" t="str">
            <v>"АРХКОН ПРОЕКТ" ООД</v>
          </cell>
          <cell r="H1116" t="str">
            <v>354АКП059</v>
          </cell>
          <cell r="I1116">
            <v>42353</v>
          </cell>
          <cell r="J1116" t="str">
            <v>1984</v>
          </cell>
          <cell r="K1116">
            <v>5221.26</v>
          </cell>
          <cell r="L1116">
            <v>4523.6499999999996</v>
          </cell>
          <cell r="M1116">
            <v>204.9</v>
          </cell>
          <cell r="N1116">
            <v>77.2</v>
          </cell>
          <cell r="O1116">
            <v>375705</v>
          </cell>
          <cell r="P1116">
            <v>927159</v>
          </cell>
          <cell r="Q1116">
            <v>349411</v>
          </cell>
          <cell r="R1116">
            <v>0</v>
          </cell>
          <cell r="S1116" t="str">
            <v>F</v>
          </cell>
          <cell r="T1116" t="str">
            <v>С</v>
          </cell>
          <cell r="U1116" t="str">
            <v>Изолация на външна стена , Изолация на под, Изолация на покрив, Мерки по осветление, Подмяна на дограма</v>
          </cell>
          <cell r="V1116">
            <v>577748</v>
          </cell>
          <cell r="W1116">
            <v>159.81</v>
          </cell>
          <cell r="X1116">
            <v>62793.01</v>
          </cell>
          <cell r="Y1116">
            <v>397473.65</v>
          </cell>
          <cell r="Z1116">
            <v>6.3299000000000003</v>
          </cell>
          <cell r="AA1116" t="str">
            <v>„НП за ЕЕ на МЖС"</v>
          </cell>
          <cell r="AB1116">
            <v>62.31</v>
          </cell>
        </row>
        <row r="1117">
          <cell r="A1117">
            <v>176817155</v>
          </cell>
          <cell r="B1117" t="str">
            <v>СДРУЖЕНИЕ НА СОБСТВЕНИЦИТЕ "Гр.Хасково, ЖК "Бадема", блок N 29"</v>
          </cell>
          <cell r="C1117" t="str">
            <v>МЖС-ХАСКОВО, "БАДЕМА" 29</v>
          </cell>
          <cell r="D1117" t="str">
            <v>обл.ХАСКОВО</v>
          </cell>
          <cell r="E1117" t="str">
            <v>общ.ХАСКОВО</v>
          </cell>
          <cell r="F1117" t="str">
            <v>гр.ХАСКОВО</v>
          </cell>
          <cell r="G1117" t="str">
            <v>"АРХКОН ПРОЕКТ" ООД</v>
          </cell>
          <cell r="H1117" t="str">
            <v>354АКП060</v>
          </cell>
          <cell r="I1117">
            <v>42353</v>
          </cell>
          <cell r="J1117" t="str">
            <v>1984</v>
          </cell>
          <cell r="K1117">
            <v>5148.6000000000004</v>
          </cell>
          <cell r="L1117">
            <v>4384.2</v>
          </cell>
          <cell r="M1117">
            <v>174</v>
          </cell>
          <cell r="N1117">
            <v>76.400000000000006</v>
          </cell>
          <cell r="O1117">
            <v>376703</v>
          </cell>
          <cell r="P1117">
            <v>763016</v>
          </cell>
          <cell r="Q1117">
            <v>335107</v>
          </cell>
          <cell r="R1117">
            <v>0</v>
          </cell>
          <cell r="S1117" t="str">
            <v>E</v>
          </cell>
          <cell r="T1117" t="str">
            <v>С</v>
          </cell>
          <cell r="U1117" t="str">
            <v>Изолация на външна стена , Изолация на под, Изолация на покрив, Мерки по осветление, Подмяна на дограма</v>
          </cell>
          <cell r="V1117">
            <v>427909.01</v>
          </cell>
          <cell r="W1117">
            <v>112.6</v>
          </cell>
          <cell r="X1117">
            <v>46019.62</v>
          </cell>
          <cell r="Y1117">
            <v>352184.82</v>
          </cell>
          <cell r="Z1117">
            <v>7.6528999999999998</v>
          </cell>
          <cell r="AA1117" t="str">
            <v>„НП за ЕЕ на МЖС"</v>
          </cell>
          <cell r="AB1117">
            <v>56.08</v>
          </cell>
        </row>
        <row r="1118">
          <cell r="A1118">
            <v>176822330</v>
          </cell>
          <cell r="B1118" t="str">
            <v>СДРУЖЕНИЕ НА СОБСТВЕНИЦИТЕ "Бадема 4,гр.Хасково, ж.к."Бадема" бл.4</v>
          </cell>
          <cell r="C1118" t="str">
            <v>МЖС</v>
          </cell>
          <cell r="D1118" t="str">
            <v>обл.ХАСКОВО</v>
          </cell>
          <cell r="E1118" t="str">
            <v>общ.ХАСКОВО</v>
          </cell>
          <cell r="F1118" t="str">
            <v>гр.ХАСКОВО</v>
          </cell>
          <cell r="G1118" t="str">
            <v>"АРХКОН ПРОЕКТ" ООД</v>
          </cell>
          <cell r="H1118" t="str">
            <v>354АКП061</v>
          </cell>
          <cell r="I1118">
            <v>42353</v>
          </cell>
          <cell r="J1118" t="str">
            <v>1984</v>
          </cell>
          <cell r="K1118">
            <v>5244</v>
          </cell>
          <cell r="L1118">
            <v>4582</v>
          </cell>
          <cell r="M1118">
            <v>219.2</v>
          </cell>
          <cell r="N1118">
            <v>78.5</v>
          </cell>
          <cell r="O1118">
            <v>424973</v>
          </cell>
          <cell r="P1118">
            <v>1004590</v>
          </cell>
          <cell r="Q1118">
            <v>359800</v>
          </cell>
          <cell r="R1118">
            <v>0</v>
          </cell>
          <cell r="S1118" t="str">
            <v>F</v>
          </cell>
          <cell r="T1118" t="str">
            <v>С</v>
          </cell>
          <cell r="U1118" t="str">
            <v>Изолация на външна стена , Изолация на под, Изолация на покрив, Мерки по осветление, Подмяна на дограма</v>
          </cell>
          <cell r="V1118">
            <v>644699.57999999996</v>
          </cell>
          <cell r="W1118">
            <v>162.34</v>
          </cell>
          <cell r="X1118">
            <v>66928.67</v>
          </cell>
          <cell r="Y1118">
            <v>403111.85</v>
          </cell>
          <cell r="Z1118">
            <v>6.0229999999999997</v>
          </cell>
          <cell r="AA1118" t="str">
            <v>„НП за ЕЕ на МЖС"</v>
          </cell>
          <cell r="AB1118">
            <v>64.17</v>
          </cell>
        </row>
        <row r="1119">
          <cell r="A1119">
            <v>176829339</v>
          </cell>
          <cell r="B1119" t="str">
            <v>СДРУЖЕНИЕ НА СОБСТВЕНИЦИТЕ "Хасково - Трайчо Китанчев 14"</v>
          </cell>
          <cell r="C1119" t="str">
            <v>МЖС</v>
          </cell>
          <cell r="D1119" t="str">
            <v>обл.ХАСКОВО</v>
          </cell>
          <cell r="E1119" t="str">
            <v>общ.ХАСКОВО</v>
          </cell>
          <cell r="F1119" t="str">
            <v>гр.ХАСКОВО</v>
          </cell>
          <cell r="G1119" t="str">
            <v>"АРХКОН ПРОЕКТ" ООД</v>
          </cell>
          <cell r="H1119" t="str">
            <v>354АКП062</v>
          </cell>
          <cell r="I1119">
            <v>42353</v>
          </cell>
          <cell r="J1119" t="str">
            <v>1984</v>
          </cell>
          <cell r="K1119">
            <v>4953.3999999999996</v>
          </cell>
          <cell r="L1119">
            <v>4282</v>
          </cell>
          <cell r="M1119">
            <v>190</v>
          </cell>
          <cell r="N1119">
            <v>79.400000000000006</v>
          </cell>
          <cell r="O1119">
            <v>381723</v>
          </cell>
          <cell r="P1119">
            <v>813495</v>
          </cell>
          <cell r="Q1119">
            <v>340000</v>
          </cell>
          <cell r="R1119">
            <v>0</v>
          </cell>
          <cell r="S1119" t="str">
            <v>F</v>
          </cell>
          <cell r="T1119" t="str">
            <v>С</v>
          </cell>
          <cell r="U1119" t="str">
            <v>Изолация на външна стена , Изолация на под, Изолация на покрив, Мерки по осветление, Подмяна на дограма</v>
          </cell>
          <cell r="V1119">
            <v>473387.5</v>
          </cell>
          <cell r="W1119">
            <v>142.24</v>
          </cell>
          <cell r="X1119">
            <v>51534.34</v>
          </cell>
          <cell r="Y1119">
            <v>331430.03999999998</v>
          </cell>
          <cell r="Z1119">
            <v>6.4311999999999996</v>
          </cell>
          <cell r="AA1119" t="str">
            <v>„НП за ЕЕ на МЖС"</v>
          </cell>
          <cell r="AB1119">
            <v>58.19</v>
          </cell>
        </row>
        <row r="1120">
          <cell r="A1120">
            <v>176835107</v>
          </cell>
          <cell r="B1120" t="str">
            <v>СДРУЖЕНИЕ НА СОБСТВЕНИЦИТЕ "Бадема-18, Хасково</v>
          </cell>
          <cell r="C1120" t="str">
            <v>МЖС</v>
          </cell>
          <cell r="D1120" t="str">
            <v>обл.ХАСКОВО</v>
          </cell>
          <cell r="E1120" t="str">
            <v>общ.ХАСКОВО</v>
          </cell>
          <cell r="F1120" t="str">
            <v>гр.ХАСКОВО</v>
          </cell>
          <cell r="G1120" t="str">
            <v>"АРХКОН ПРОЕКТ" ООД</v>
          </cell>
          <cell r="H1120" t="str">
            <v>354АКП063</v>
          </cell>
          <cell r="I1120">
            <v>42353</v>
          </cell>
          <cell r="J1120" t="str">
            <v>1984</v>
          </cell>
          <cell r="K1120">
            <v>3725.27</v>
          </cell>
          <cell r="L1120">
            <v>3286.5</v>
          </cell>
          <cell r="M1120">
            <v>187.3</v>
          </cell>
          <cell r="N1120">
            <v>78.599999999999994</v>
          </cell>
          <cell r="O1120">
            <v>281819</v>
          </cell>
          <cell r="P1120">
            <v>615355</v>
          </cell>
          <cell r="Q1120">
            <v>258230</v>
          </cell>
          <cell r="R1120">
            <v>0</v>
          </cell>
          <cell r="S1120" t="str">
            <v>F</v>
          </cell>
          <cell r="T1120" t="str">
            <v>С</v>
          </cell>
          <cell r="U1120" t="str">
            <v>Изолация на външна стена , Изолация на под, Изолация на покрив, Мерки по осветление, Подмяна на дограма</v>
          </cell>
          <cell r="V1120">
            <v>357118.44</v>
          </cell>
          <cell r="W1120">
            <v>94.83</v>
          </cell>
          <cell r="X1120">
            <v>38811.46</v>
          </cell>
          <cell r="Y1120">
            <v>263719.74</v>
          </cell>
          <cell r="Z1120">
            <v>6.7948000000000004</v>
          </cell>
          <cell r="AA1120" t="str">
            <v>„НП за ЕЕ на МЖС"</v>
          </cell>
          <cell r="AB1120">
            <v>58.03</v>
          </cell>
        </row>
        <row r="1121">
          <cell r="A1121">
            <v>176825141</v>
          </cell>
          <cell r="B1121" t="str">
            <v>СДРУЖЕНИЕ НА СОБСТВЕНИЦИТЕ "Сдружение на собствениците от гр.Хасково, кв.Бадема, бл.28"</v>
          </cell>
          <cell r="C1121" t="str">
            <v>МЖС-ХАСКОВО, "БАДЕМА" 28</v>
          </cell>
          <cell r="D1121" t="str">
            <v>обл.ХАСКОВО</v>
          </cell>
          <cell r="E1121" t="str">
            <v>общ.ХАСКОВО</v>
          </cell>
          <cell r="F1121" t="str">
            <v>гр.ХАСКОВО</v>
          </cell>
          <cell r="G1121" t="str">
            <v>"АРХКОН ПРОЕКТ" ООД</v>
          </cell>
          <cell r="H1121" t="str">
            <v>354АКП064</v>
          </cell>
          <cell r="I1121">
            <v>42353</v>
          </cell>
          <cell r="J1121" t="str">
            <v>1984</v>
          </cell>
          <cell r="K1121">
            <v>5778.26</v>
          </cell>
          <cell r="L1121">
            <v>5106.6000000000004</v>
          </cell>
          <cell r="M1121">
            <v>165.1</v>
          </cell>
          <cell r="N1121">
            <v>71.8</v>
          </cell>
          <cell r="O1121">
            <v>386551</v>
          </cell>
          <cell r="P1121">
            <v>843290</v>
          </cell>
          <cell r="Q1121">
            <v>366662</v>
          </cell>
          <cell r="R1121">
            <v>0</v>
          </cell>
          <cell r="S1121" t="str">
            <v>F</v>
          </cell>
          <cell r="T1121" t="str">
            <v>С</v>
          </cell>
          <cell r="U1121" t="str">
            <v>Изолация на външна стена , Изолация на под, Изолация на покрив, Мерки по осветление, Подмяна на дограма</v>
          </cell>
          <cell r="V1121">
            <v>476628.99</v>
          </cell>
          <cell r="W1121">
            <v>228.3</v>
          </cell>
          <cell r="X1121">
            <v>59389.13</v>
          </cell>
          <cell r="Y1121">
            <v>393084.51</v>
          </cell>
          <cell r="Z1121">
            <v>6.6186999999999996</v>
          </cell>
          <cell r="AA1121" t="str">
            <v>„НП за ЕЕ на МЖС"</v>
          </cell>
          <cell r="AB1121">
            <v>56.52</v>
          </cell>
        </row>
        <row r="1122">
          <cell r="A1122">
            <v>176844241</v>
          </cell>
          <cell r="B1122" t="str">
            <v>СДРУЖЕНИЕ НА СОБСТВЕНИЦИТЕ "Красив дом - гр.Хасково, ул."Цар Страшимир" N 1-3</v>
          </cell>
          <cell r="C1122" t="str">
            <v>МЖС</v>
          </cell>
          <cell r="D1122" t="str">
            <v>обл.ХАСКОВО</v>
          </cell>
          <cell r="E1122" t="str">
            <v>общ.ХАСКОВО</v>
          </cell>
          <cell r="F1122" t="str">
            <v>гр.ХАСКОВО</v>
          </cell>
          <cell r="G1122" t="str">
            <v>"АРХКОН ПРОЕКТ" ООД</v>
          </cell>
          <cell r="H1122" t="str">
            <v>354АКП065</v>
          </cell>
          <cell r="I1122">
            <v>42366</v>
          </cell>
          <cell r="J1122" t="str">
            <v>1984</v>
          </cell>
          <cell r="K1122">
            <v>9419</v>
          </cell>
          <cell r="L1122">
            <v>8286</v>
          </cell>
          <cell r="M1122">
            <v>165.4</v>
          </cell>
          <cell r="N1122">
            <v>73.400000000000006</v>
          </cell>
          <cell r="O1122">
            <v>619879</v>
          </cell>
          <cell r="P1122">
            <v>1370628</v>
          </cell>
          <cell r="Q1122">
            <v>608460</v>
          </cell>
          <cell r="R1122">
            <v>0</v>
          </cell>
          <cell r="S1122" t="str">
            <v>E</v>
          </cell>
          <cell r="T1122" t="str">
            <v>С</v>
          </cell>
          <cell r="U1122" t="str">
            <v>Изолация на външна стена , Изолация на под, Изолация на покрив, Мерки по осветление, Подмяна на дограма</v>
          </cell>
          <cell r="V1122">
            <v>762164.56</v>
          </cell>
          <cell r="W1122">
            <v>268.12</v>
          </cell>
          <cell r="X1122">
            <v>86659.11</v>
          </cell>
          <cell r="Y1122">
            <v>597567.93999999994</v>
          </cell>
          <cell r="Z1122">
            <v>6.8956</v>
          </cell>
          <cell r="AA1122" t="str">
            <v>„НП за ЕЕ на МЖС"</v>
          </cell>
          <cell r="AB1122">
            <v>55.6</v>
          </cell>
        </row>
        <row r="1123">
          <cell r="A1123">
            <v>176821755</v>
          </cell>
          <cell r="B1123" t="str">
            <v>СДРУЖЕНИЕ НА СОБСТВЕНИЦИТЕ "Гр.Хасково, ж.к."Бадема" бл.3"</v>
          </cell>
          <cell r="C1123" t="str">
            <v>МЖС-ХАСКОВО, "БАДЕМА" 3</v>
          </cell>
          <cell r="D1123" t="str">
            <v>обл.ХАСКОВО</v>
          </cell>
          <cell r="E1123" t="str">
            <v>общ.ХАСКОВО</v>
          </cell>
          <cell r="F1123" t="str">
            <v>гр.ХАСКОВО</v>
          </cell>
          <cell r="G1123" t="str">
            <v>"АРХКОН ПРОЕКТ" ООД</v>
          </cell>
          <cell r="H1123" t="str">
            <v>354АКП066</v>
          </cell>
          <cell r="I1123">
            <v>42366</v>
          </cell>
          <cell r="J1123" t="str">
            <v>1984</v>
          </cell>
          <cell r="K1123">
            <v>131.22999999999999</v>
          </cell>
          <cell r="L1123">
            <v>6523</v>
          </cell>
          <cell r="M1123">
            <v>210.7</v>
          </cell>
          <cell r="N1123">
            <v>80.8</v>
          </cell>
          <cell r="O1123">
            <v>578929</v>
          </cell>
          <cell r="P1123">
            <v>1374637</v>
          </cell>
          <cell r="Q1123">
            <v>527091</v>
          </cell>
          <cell r="R1123">
            <v>0</v>
          </cell>
          <cell r="S1123" t="str">
            <v>F</v>
          </cell>
          <cell r="T1123" t="str">
            <v>С</v>
          </cell>
          <cell r="U1123" t="str">
            <v>Изолация на външна стена , Изолация на под, Изолация на покрив, Мерки по осветление, Подмяна на дограма</v>
          </cell>
          <cell r="V1123">
            <v>847546.01</v>
          </cell>
          <cell r="W1123">
            <v>192.79</v>
          </cell>
          <cell r="X1123">
            <v>80115.89</v>
          </cell>
          <cell r="Y1123">
            <v>522247.77</v>
          </cell>
          <cell r="Z1123">
            <v>6.5186000000000002</v>
          </cell>
          <cell r="AA1123" t="str">
            <v>„НП за ЕЕ на МЖС"</v>
          </cell>
          <cell r="AB1123">
            <v>61.65</v>
          </cell>
        </row>
        <row r="1124">
          <cell r="A1124">
            <v>176830302</v>
          </cell>
          <cell r="B1124" t="str">
            <v>СДРУЖЕНИЕ НА СОБСТВЕНИЦИТЕ "Град Хасково, блок 246-1, ул."Дунав" 6"</v>
          </cell>
          <cell r="C1124" t="str">
            <v>МЖС</v>
          </cell>
          <cell r="D1124" t="str">
            <v>обл.ХАСКОВО</v>
          </cell>
          <cell r="E1124" t="str">
            <v>общ.ХАСКОВО</v>
          </cell>
          <cell r="F1124" t="str">
            <v>гр.ХАСКОВО</v>
          </cell>
          <cell r="G1124" t="str">
            <v>"АРХКОН ПРОЕКТ" ООД</v>
          </cell>
          <cell r="H1124" t="str">
            <v>354АКП067</v>
          </cell>
          <cell r="I1124">
            <v>42366</v>
          </cell>
          <cell r="J1124" t="str">
            <v>1984</v>
          </cell>
          <cell r="K1124">
            <v>10090</v>
          </cell>
          <cell r="L1124">
            <v>8962</v>
          </cell>
          <cell r="M1124">
            <v>164.8</v>
          </cell>
          <cell r="N1124">
            <v>74.599999999999994</v>
          </cell>
          <cell r="O1124">
            <v>682912</v>
          </cell>
          <cell r="P1124">
            <v>1477183</v>
          </cell>
          <cell r="Q1124">
            <v>668800</v>
          </cell>
          <cell r="R1124">
            <v>0</v>
          </cell>
          <cell r="S1124" t="str">
            <v>E</v>
          </cell>
          <cell r="T1124" t="str">
            <v>С</v>
          </cell>
          <cell r="U1124" t="str">
            <v>Изолация на външна стена , Изолация на под, Изолация на покрив, Мерки по осветление, Подмяна на дограма</v>
          </cell>
          <cell r="V1124">
            <v>808325.78</v>
          </cell>
          <cell r="W1124">
            <v>297.87099999999998</v>
          </cell>
          <cell r="X1124">
            <v>92955.21</v>
          </cell>
          <cell r="Y1124">
            <v>641383.82999999996</v>
          </cell>
          <cell r="Z1124">
            <v>6.8998999999999997</v>
          </cell>
          <cell r="AA1124" t="str">
            <v>„НП за ЕЕ на МЖС"</v>
          </cell>
          <cell r="AB1124">
            <v>54.72</v>
          </cell>
        </row>
        <row r="1125">
          <cell r="A1125">
            <v>176824160</v>
          </cell>
          <cell r="B1125" t="str">
            <v>СДРУЖЕНИЕ НА СОБСТВЕНИЦИТЕ "Гр.Хасково, Бадема 23-А</v>
          </cell>
          <cell r="C1125" t="str">
            <v>МЖС БЛ.23 А, КВ. БАДЕМА</v>
          </cell>
          <cell r="D1125" t="str">
            <v>обл.ХАСКОВО</v>
          </cell>
          <cell r="E1125" t="str">
            <v>общ.ХАСКОВО</v>
          </cell>
          <cell r="F1125" t="str">
            <v>гр.ХАСКОВО</v>
          </cell>
          <cell r="G1125" t="str">
            <v>"АРХКОН ПРОЕКТ" ООД</v>
          </cell>
          <cell r="H1125" t="str">
            <v>354АКП068</v>
          </cell>
          <cell r="I1125">
            <v>42366</v>
          </cell>
          <cell r="J1125" t="str">
            <v>1984</v>
          </cell>
          <cell r="K1125">
            <v>1570.97</v>
          </cell>
          <cell r="L1125">
            <v>1317.8</v>
          </cell>
          <cell r="M1125">
            <v>199.3</v>
          </cell>
          <cell r="N1125">
            <v>80</v>
          </cell>
          <cell r="O1125">
            <v>140749</v>
          </cell>
          <cell r="P1125">
            <v>262694</v>
          </cell>
          <cell r="Q1125">
            <v>105500</v>
          </cell>
          <cell r="R1125">
            <v>0</v>
          </cell>
          <cell r="S1125" t="str">
            <v>F</v>
          </cell>
          <cell r="T1125" t="str">
            <v>С</v>
          </cell>
          <cell r="U1125" t="str">
            <v>Изолация на външна стена , Изолация на под, Изолация на покрив, Мерки по осветление, Подмяна на дограма</v>
          </cell>
          <cell r="V1125">
            <v>157192.97</v>
          </cell>
          <cell r="W1125">
            <v>41.86</v>
          </cell>
          <cell r="X1125">
            <v>16064.8</v>
          </cell>
          <cell r="Y1125">
            <v>110502.85</v>
          </cell>
          <cell r="Z1125">
            <v>6.8784999999999998</v>
          </cell>
          <cell r="AA1125" t="str">
            <v>„НП за ЕЕ на МЖС"</v>
          </cell>
          <cell r="AB1125">
            <v>59.83</v>
          </cell>
        </row>
        <row r="1126">
          <cell r="A1126">
            <v>176811056</v>
          </cell>
          <cell r="B1126" t="str">
            <v>СДРУЖЕНИЕ НА СОБСТВЕНИЦИТЕ "Гр. Хасково, Бадема, бл.23, вх.Б"</v>
          </cell>
          <cell r="C1126" t="str">
            <v>МЖС БЛ 23 Б КВ. БАДЕМА</v>
          </cell>
          <cell r="D1126" t="str">
            <v>обл.ХАСКОВО</v>
          </cell>
          <cell r="E1126" t="str">
            <v>общ.ХАСКОВО</v>
          </cell>
          <cell r="F1126" t="str">
            <v>гр.ХАСКОВО</v>
          </cell>
          <cell r="G1126" t="str">
            <v>"АРХКОН ПРОЕКТ" ООД</v>
          </cell>
          <cell r="H1126" t="str">
            <v>354АКП069</v>
          </cell>
          <cell r="I1126">
            <v>42366</v>
          </cell>
          <cell r="J1126" t="str">
            <v>1984</v>
          </cell>
          <cell r="K1126">
            <v>1485.87</v>
          </cell>
          <cell r="L1126">
            <v>1247.2</v>
          </cell>
          <cell r="M1126">
            <v>209</v>
          </cell>
          <cell r="N1126">
            <v>80</v>
          </cell>
          <cell r="O1126">
            <v>119131</v>
          </cell>
          <cell r="P1126">
            <v>260669</v>
          </cell>
          <cell r="Q1126">
            <v>99620</v>
          </cell>
          <cell r="R1126">
            <v>0</v>
          </cell>
          <cell r="S1126" t="str">
            <v>F</v>
          </cell>
          <cell r="T1126" t="str">
            <v>С</v>
          </cell>
          <cell r="U1126" t="str">
            <v>Изолация на външна стена , Изолация на под, Изолация на покрив, Мерки по осветление, Подмяна на дограма</v>
          </cell>
          <cell r="V1126">
            <v>161042.5</v>
          </cell>
          <cell r="W1126">
            <v>42.19</v>
          </cell>
          <cell r="X1126">
            <v>16768.7</v>
          </cell>
          <cell r="Y1126">
            <v>111566.75</v>
          </cell>
          <cell r="Z1126">
            <v>6.6532</v>
          </cell>
          <cell r="AA1126" t="str">
            <v>„НП за ЕЕ на МЖС"</v>
          </cell>
          <cell r="AB1126">
            <v>61.78</v>
          </cell>
        </row>
        <row r="1127">
          <cell r="A1127">
            <v>176837186</v>
          </cell>
          <cell r="B1127" t="str">
            <v>СДРУЖЕНИЕ НА СОБСТВЕНИЦИТЕ ""Шатрата", гр.Хасково, ж.к."Бадема" N 13"</v>
          </cell>
          <cell r="C1127" t="str">
            <v>МЖС БЛ.13</v>
          </cell>
          <cell r="D1127" t="str">
            <v>обл.ХАСКОВО</v>
          </cell>
          <cell r="E1127" t="str">
            <v>общ.ХАСКОВО</v>
          </cell>
          <cell r="F1127" t="str">
            <v>гр.ХАСКОВО</v>
          </cell>
          <cell r="G1127" t="str">
            <v>"АРХКОН ПРОЕКТ" ООД</v>
          </cell>
          <cell r="H1127" t="str">
            <v>354АКП070</v>
          </cell>
          <cell r="I1127">
            <v>42366</v>
          </cell>
          <cell r="J1127" t="str">
            <v>1984</v>
          </cell>
          <cell r="K1127">
            <v>4097</v>
          </cell>
          <cell r="L1127">
            <v>3605</v>
          </cell>
          <cell r="M1127">
            <v>197.9</v>
          </cell>
          <cell r="N1127">
            <v>81</v>
          </cell>
          <cell r="O1127">
            <v>373518</v>
          </cell>
          <cell r="P1127">
            <v>713267</v>
          </cell>
          <cell r="Q1127">
            <v>292330</v>
          </cell>
          <cell r="R1127">
            <v>0</v>
          </cell>
          <cell r="S1127" t="str">
            <v>F</v>
          </cell>
          <cell r="T1127" t="str">
            <v>С</v>
          </cell>
          <cell r="U1127" t="str">
            <v>Изолация на външна стена , Изолация на под, Изолация на покрив, Мерки по осветление, Подмяна на дограма</v>
          </cell>
          <cell r="V1127">
            <v>420932.9</v>
          </cell>
          <cell r="W1127">
            <v>99.11</v>
          </cell>
          <cell r="X1127">
            <v>42061.279999999999</v>
          </cell>
          <cell r="Y1127">
            <v>312321.48</v>
          </cell>
          <cell r="Z1127">
            <v>7.4253</v>
          </cell>
          <cell r="AA1127" t="str">
            <v>„НП за ЕЕ на МЖС"</v>
          </cell>
          <cell r="AB1127">
            <v>59.01</v>
          </cell>
        </row>
        <row r="1128">
          <cell r="A1128">
            <v>176826599</v>
          </cell>
          <cell r="B1128" t="str">
            <v>СДРУЖЕНИЕ НА СОБСТВЕНИЦИТЕ "СДРУЖЕНИЕ КУБАДИН 5, 7 И 9 - СИЛИСТРА</v>
          </cell>
          <cell r="C1128" t="str">
            <v>МЖС</v>
          </cell>
          <cell r="D1128" t="str">
            <v>обл.СИЛИСТРА</v>
          </cell>
          <cell r="E1128" t="str">
            <v>общ.СИЛИСТРА</v>
          </cell>
          <cell r="F1128" t="str">
            <v>гр.СИЛИСТРА</v>
          </cell>
          <cell r="G1128" t="str">
            <v>"АРХКОН ПРОЕКТ" ООД</v>
          </cell>
          <cell r="H1128" t="str">
            <v>354АКП071</v>
          </cell>
          <cell r="I1128">
            <v>42352</v>
          </cell>
          <cell r="J1128" t="str">
            <v>1986</v>
          </cell>
          <cell r="K1128">
            <v>4452.6499999999996</v>
          </cell>
          <cell r="L1128">
            <v>3285</v>
          </cell>
          <cell r="M1128">
            <v>212.5</v>
          </cell>
          <cell r="N1128">
            <v>96</v>
          </cell>
          <cell r="O1128">
            <v>432997</v>
          </cell>
          <cell r="P1128">
            <v>698037</v>
          </cell>
          <cell r="Q1128">
            <v>315400</v>
          </cell>
          <cell r="R1128">
            <v>0</v>
          </cell>
          <cell r="S1128" t="str">
            <v>F</v>
          </cell>
          <cell r="T1128" t="str">
            <v>С</v>
          </cell>
          <cell r="U1128" t="str">
            <v>Изолация на външна стена , Изолация на под, Изолация на покрив, Мерки по осветление, Подмяна на дограма</v>
          </cell>
          <cell r="V1128">
            <v>382496</v>
          </cell>
          <cell r="W1128">
            <v>80.349999999999994</v>
          </cell>
          <cell r="X1128">
            <v>66484</v>
          </cell>
          <cell r="Y1128">
            <v>765586</v>
          </cell>
          <cell r="Z1128">
            <v>11.5153</v>
          </cell>
          <cell r="AA1128" t="str">
            <v>„НП за ЕЕ на МЖС"</v>
          </cell>
          <cell r="AB1128">
            <v>54.79</v>
          </cell>
        </row>
        <row r="1129">
          <cell r="A1129">
            <v>176826115</v>
          </cell>
          <cell r="B1129" t="str">
            <v>СДРУЖЕНИЕ НА СОБСТВЕНИЦИТЕ "МНОГОФАМИЛНА ЖИЛИЩНА СГРАДА-ГР.СИЛИСТРА, УЛ."СЕДМИ СЕПТЕМВРИ-19</v>
          </cell>
          <cell r="C1129" t="str">
            <v>МЖС</v>
          </cell>
          <cell r="D1129" t="str">
            <v>обл.СИЛИСТРА</v>
          </cell>
          <cell r="E1129" t="str">
            <v>общ.СИЛИСТРА</v>
          </cell>
          <cell r="F1129" t="str">
            <v>гр.СИЛИСТРА</v>
          </cell>
          <cell r="G1129" t="str">
            <v>"АРХКОН ПРОЕКТ" ООД</v>
          </cell>
          <cell r="H1129" t="str">
            <v>354АКП072</v>
          </cell>
          <cell r="I1129">
            <v>42352</v>
          </cell>
          <cell r="J1129" t="str">
            <v>1974</v>
          </cell>
          <cell r="K1129">
            <v>7444.4</v>
          </cell>
          <cell r="L1129">
            <v>6213</v>
          </cell>
          <cell r="M1129">
            <v>265</v>
          </cell>
          <cell r="N1129">
            <v>93.5</v>
          </cell>
          <cell r="O1129">
            <v>982279</v>
          </cell>
          <cell r="P1129">
            <v>1647259</v>
          </cell>
          <cell r="Q1129">
            <v>580900</v>
          </cell>
          <cell r="R1129">
            <v>0</v>
          </cell>
          <cell r="S1129" t="str">
            <v>F</v>
          </cell>
          <cell r="T1129" t="str">
            <v>С</v>
          </cell>
          <cell r="U1129" t="str">
            <v>Изолация на външна стена , Изолация на под, Изолация на покрив, Мерки по осветление, Подмяна на дограма</v>
          </cell>
          <cell r="V1129">
            <v>1066387</v>
          </cell>
          <cell r="W1129">
            <v>146.55000000000001</v>
          </cell>
          <cell r="X1129">
            <v>160420</v>
          </cell>
          <cell r="Y1129">
            <v>999844</v>
          </cell>
          <cell r="Z1129">
            <v>6.2325999999999997</v>
          </cell>
          <cell r="AA1129" t="str">
            <v>„НП за ЕЕ на МЖС"</v>
          </cell>
          <cell r="AB1129">
            <v>64.73</v>
          </cell>
        </row>
        <row r="1130">
          <cell r="A1130">
            <v>176867293</v>
          </cell>
          <cell r="B1130" t="str">
            <v>СДРУЖЕНИЕ НА СОБСТВЕНИЦИТЕ "ФИЛИП ТОТЮ 5 - ГР.СИЛИСТРА,  УЛ.ФИЛИП ТОТЮ #50</v>
          </cell>
          <cell r="C1130" t="str">
            <v>МЖС</v>
          </cell>
          <cell r="D1130" t="str">
            <v>обл.СИЛИСТРА</v>
          </cell>
          <cell r="E1130" t="str">
            <v>общ.СИЛИСТРА</v>
          </cell>
          <cell r="F1130" t="str">
            <v>гр.СИЛИСТРА</v>
          </cell>
          <cell r="G1130" t="str">
            <v>"АРХКОН ПРОЕКТ" ООД</v>
          </cell>
          <cell r="H1130" t="str">
            <v>354АКП073</v>
          </cell>
          <cell r="I1130">
            <v>42352</v>
          </cell>
          <cell r="J1130" t="str">
            <v>1990</v>
          </cell>
          <cell r="K1130">
            <v>2041</v>
          </cell>
          <cell r="L1130">
            <v>1580</v>
          </cell>
          <cell r="M1130">
            <v>285</v>
          </cell>
          <cell r="N1130">
            <v>97.9</v>
          </cell>
          <cell r="O1130">
            <v>283445</v>
          </cell>
          <cell r="P1130">
            <v>509598</v>
          </cell>
          <cell r="Q1130">
            <v>154300</v>
          </cell>
          <cell r="R1130">
            <v>0</v>
          </cell>
          <cell r="S1130" t="str">
            <v>F</v>
          </cell>
          <cell r="T1130" t="str">
            <v>С</v>
          </cell>
          <cell r="U1130" t="str">
            <v>Изолация на външна стена , Изолация на под, Изолация на покрив, Мерки по осветление, Подмяна на дограма</v>
          </cell>
          <cell r="V1130">
            <v>295707</v>
          </cell>
          <cell r="W1130">
            <v>29.33</v>
          </cell>
          <cell r="X1130">
            <v>40866</v>
          </cell>
          <cell r="Y1130">
            <v>300575</v>
          </cell>
          <cell r="Z1130">
            <v>7.3551000000000002</v>
          </cell>
          <cell r="AA1130" t="str">
            <v>„НП за ЕЕ на МЖС"</v>
          </cell>
          <cell r="AB1130">
            <v>58.02</v>
          </cell>
        </row>
        <row r="1131">
          <cell r="A1131">
            <v>176866355</v>
          </cell>
          <cell r="B1131" t="str">
            <v>СДРУЖЕНИЕ НА СОБСТВЕНИЦИТЕ "ФИЛИП ТОТЮ 6-ГР.СИЛИСТРА, УЛ.ФИЛИП ТОТЮ #52"</v>
          </cell>
          <cell r="C1131" t="str">
            <v>МЖС</v>
          </cell>
          <cell r="D1131" t="str">
            <v>обл.СИЛИСТРА</v>
          </cell>
          <cell r="E1131" t="str">
            <v>общ.СИЛИСТРА</v>
          </cell>
          <cell r="F1131" t="str">
            <v>гр.СИЛИСТРА</v>
          </cell>
          <cell r="G1131" t="str">
            <v>"АРХКОН ПРОЕКТ" ООД</v>
          </cell>
          <cell r="H1131" t="str">
            <v>354АКП074</v>
          </cell>
          <cell r="I1131">
            <v>42352</v>
          </cell>
          <cell r="J1131" t="str">
            <v>1990</v>
          </cell>
          <cell r="K1131">
            <v>2040.9</v>
          </cell>
          <cell r="L1131">
            <v>1580</v>
          </cell>
          <cell r="M1131">
            <v>283.5</v>
          </cell>
          <cell r="N1131">
            <v>92.7</v>
          </cell>
          <cell r="O1131">
            <v>257115</v>
          </cell>
          <cell r="P1131">
            <v>447862</v>
          </cell>
          <cell r="Q1131">
            <v>146600</v>
          </cell>
          <cell r="R1131">
            <v>0</v>
          </cell>
          <cell r="S1131" t="str">
            <v>F</v>
          </cell>
          <cell r="T1131" t="str">
            <v>С</v>
          </cell>
          <cell r="U1131" t="str">
            <v>Изолация на външна стена , Изолация на под, Изолация на покрив, Мерки по осветление, Подмяна на дограма</v>
          </cell>
          <cell r="V1131">
            <v>301435</v>
          </cell>
          <cell r="W1131">
            <v>25.07</v>
          </cell>
          <cell r="X1131">
            <v>40075</v>
          </cell>
          <cell r="Y1131">
            <v>299330</v>
          </cell>
          <cell r="Z1131">
            <v>7.4691999999999998</v>
          </cell>
          <cell r="AA1131" t="str">
            <v>„НП за ЕЕ на МЖС"</v>
          </cell>
          <cell r="AB1131">
            <v>67.3</v>
          </cell>
        </row>
        <row r="1132">
          <cell r="A1132">
            <v>176832171</v>
          </cell>
          <cell r="B1132" t="str">
            <v>СДРУЖЕНИЕ НА СОБСТВЕНИЦИТЕ "ДУНАВ 1-ГР.СИЛИСТРА, УЛ.ТУЛЧА #33"</v>
          </cell>
          <cell r="C1132" t="str">
            <v>МЖС</v>
          </cell>
          <cell r="D1132" t="str">
            <v>обл.СИЛИСТРА</v>
          </cell>
          <cell r="E1132" t="str">
            <v>общ.СИЛИСТРА</v>
          </cell>
          <cell r="F1132" t="str">
            <v>гр.СИЛИСТРА</v>
          </cell>
          <cell r="G1132" t="str">
            <v>"АРХКОН ПРОЕКТ" ООД</v>
          </cell>
          <cell r="H1132" t="str">
            <v>354АКП075</v>
          </cell>
          <cell r="I1132">
            <v>42352</v>
          </cell>
          <cell r="J1132" t="str">
            <v>1972</v>
          </cell>
          <cell r="K1132">
            <v>4847.93</v>
          </cell>
          <cell r="L1132">
            <v>3780</v>
          </cell>
          <cell r="M1132">
            <v>233.6</v>
          </cell>
          <cell r="N1132">
            <v>93.2</v>
          </cell>
          <cell r="O1132">
            <v>552549</v>
          </cell>
          <cell r="P1132">
            <v>882996</v>
          </cell>
          <cell r="Q1132">
            <v>352200</v>
          </cell>
          <cell r="R1132">
            <v>0</v>
          </cell>
          <cell r="S1132" t="str">
            <v>F</v>
          </cell>
          <cell r="T1132" t="str">
            <v>С</v>
          </cell>
          <cell r="U1132" t="str">
            <v>Изолация на външна стена , Изолация на под, Изолация на покрив, Мерки по осветление, Подмяна на дограма</v>
          </cell>
          <cell r="V1132">
            <v>530793</v>
          </cell>
          <cell r="W1132">
            <v>72.69</v>
          </cell>
          <cell r="X1132">
            <v>79752</v>
          </cell>
          <cell r="Y1132">
            <v>722690</v>
          </cell>
          <cell r="Z1132">
            <v>9.0617000000000001</v>
          </cell>
          <cell r="AA1132" t="str">
            <v>„НП за ЕЕ на МЖС"</v>
          </cell>
          <cell r="AB1132">
            <v>60.11</v>
          </cell>
        </row>
        <row r="1133">
          <cell r="A1133">
            <v>176835872</v>
          </cell>
          <cell r="B1133" t="str">
            <v>СДРУЖЕНИЕ НА СОБСТВЕНИЦИТЕ ,СИЛИСТРА, УЛ."ДИМИТЪР ЕНЧЕВ" #4, ВХ.А И ВХ.Б</v>
          </cell>
          <cell r="C1133" t="str">
            <v>МЖС</v>
          </cell>
          <cell r="D1133" t="str">
            <v>обл.СИЛИСТРА</v>
          </cell>
          <cell r="E1133" t="str">
            <v>общ.СИЛИСТРА</v>
          </cell>
          <cell r="F1133" t="str">
            <v>гр.СИЛИСТРА</v>
          </cell>
          <cell r="G1133" t="str">
            <v>"АРХКОН ПРОЕКТ" ООД</v>
          </cell>
          <cell r="H1133" t="str">
            <v>354АКП076</v>
          </cell>
          <cell r="I1133">
            <v>42352</v>
          </cell>
          <cell r="J1133" t="str">
            <v>1979</v>
          </cell>
          <cell r="K1133">
            <v>3837</v>
          </cell>
          <cell r="L1133">
            <v>3367</v>
          </cell>
          <cell r="M1133">
            <v>293.89999999999998</v>
          </cell>
          <cell r="N1133">
            <v>93.3</v>
          </cell>
          <cell r="O1133">
            <v>617914</v>
          </cell>
          <cell r="P1133">
            <v>989485</v>
          </cell>
          <cell r="Q1133">
            <v>314200</v>
          </cell>
          <cell r="R1133">
            <v>0</v>
          </cell>
          <cell r="S1133" t="str">
            <v>F</v>
          </cell>
          <cell r="T1133" t="str">
            <v>С</v>
          </cell>
          <cell r="U1133" t="str">
            <v>Изолация на външна стена , Изолация на под, Изолация на покрив, Мерки по осветление, Подмяна на дограма</v>
          </cell>
          <cell r="V1133">
            <v>675258</v>
          </cell>
          <cell r="W1133">
            <v>59.68</v>
          </cell>
          <cell r="X1133">
            <v>90891</v>
          </cell>
          <cell r="Y1133">
            <v>683875</v>
          </cell>
          <cell r="Z1133">
            <v>7.5240999999999998</v>
          </cell>
          <cell r="AA1133" t="str">
            <v>„НП за ЕЕ на МЖС"</v>
          </cell>
          <cell r="AB1133">
            <v>68.239999999999995</v>
          </cell>
        </row>
        <row r="1134">
          <cell r="A1134">
            <v>176825903</v>
          </cell>
          <cell r="B1134" t="str">
            <v>СДРУЖЕНИЕ НА СОБСТВЕНИЦИТЕ "Хасково - Дунав 8"</v>
          </cell>
          <cell r="C1134" t="str">
            <v>МЖС</v>
          </cell>
          <cell r="D1134" t="str">
            <v>обл.ХАСКОВО</v>
          </cell>
          <cell r="E1134" t="str">
            <v>общ.ХАСКОВО</v>
          </cell>
          <cell r="F1134" t="str">
            <v>гр.ХАСКОВО</v>
          </cell>
          <cell r="G1134" t="str">
            <v>"АРХКОН ПРОЕКТ" ООД</v>
          </cell>
          <cell r="H1134" t="str">
            <v>354АКП077</v>
          </cell>
          <cell r="I1134">
            <v>42366</v>
          </cell>
          <cell r="J1134" t="str">
            <v>1984</v>
          </cell>
          <cell r="K1134">
            <v>8506</v>
          </cell>
          <cell r="L1134">
            <v>7505</v>
          </cell>
          <cell r="M1134">
            <v>167.2</v>
          </cell>
          <cell r="N1134">
            <v>75.7</v>
          </cell>
          <cell r="O1134">
            <v>610084</v>
          </cell>
          <cell r="P1134">
            <v>1254848</v>
          </cell>
          <cell r="Q1134">
            <v>568340</v>
          </cell>
          <cell r="R1134">
            <v>0</v>
          </cell>
          <cell r="S1134" t="str">
            <v>E</v>
          </cell>
          <cell r="T1134" t="str">
            <v>С</v>
          </cell>
          <cell r="U1134" t="str">
            <v>Изолация на външна стена , Изолация на под, Изолация на покрив, Мерки по осветление, Подмяна на дограма</v>
          </cell>
          <cell r="V1134">
            <v>686504.73</v>
          </cell>
          <cell r="W1134">
            <v>245.251</v>
          </cell>
          <cell r="X1134">
            <v>76966.5</v>
          </cell>
          <cell r="Y1134">
            <v>595834.27</v>
          </cell>
          <cell r="Z1134">
            <v>7.7413999999999996</v>
          </cell>
          <cell r="AA1134" t="str">
            <v>„НП за ЕЕ на МЖС"</v>
          </cell>
          <cell r="AB1134">
            <v>54.7</v>
          </cell>
        </row>
        <row r="1135">
          <cell r="A1135">
            <v>176817707</v>
          </cell>
          <cell r="B1135" t="str">
            <v>СДРУЖЕНИЕ НА СОБСТВЕНИЦИТЕ ПЛОВДИВ, УЛ."ПОБЕДА 62-72</v>
          </cell>
          <cell r="C1135" t="str">
            <v>МЖС</v>
          </cell>
          <cell r="D1135" t="str">
            <v>обл.ПЛОВДИВ</v>
          </cell>
          <cell r="E1135" t="str">
            <v>общ.ПЛОВДИВ</v>
          </cell>
          <cell r="F1135" t="str">
            <v>гр.ПЛОВДИВ</v>
          </cell>
          <cell r="G1135" t="str">
            <v>"АРХКОН ПРОЕКТ" ООД</v>
          </cell>
          <cell r="H1135" t="str">
            <v>354АКП085</v>
          </cell>
          <cell r="I1135">
            <v>42401</v>
          </cell>
          <cell r="J1135" t="str">
            <v>1978</v>
          </cell>
          <cell r="K1135">
            <v>12630</v>
          </cell>
          <cell r="L1135">
            <v>9696</v>
          </cell>
          <cell r="M1135">
            <v>183.3</v>
          </cell>
          <cell r="N1135">
            <v>95.8</v>
          </cell>
          <cell r="O1135">
            <v>1156813</v>
          </cell>
          <cell r="P1135">
            <v>1776848</v>
          </cell>
          <cell r="Q1135">
            <v>928600</v>
          </cell>
          <cell r="R1135">
            <v>653150</v>
          </cell>
          <cell r="S1135" t="str">
            <v>E</v>
          </cell>
          <cell r="T1135" t="str">
            <v>С</v>
          </cell>
          <cell r="U1135" t="str">
            <v>Изолация на външна стена , Изолация на под, Изолация на покрив, Мерки по осветление, Подмяна на дограма</v>
          </cell>
          <cell r="V1135">
            <v>848996.4</v>
          </cell>
          <cell r="W1135">
            <v>337.92</v>
          </cell>
          <cell r="X1135">
            <v>94018.5</v>
          </cell>
          <cell r="Y1135">
            <v>788852.5</v>
          </cell>
          <cell r="Z1135">
            <v>8.3902999999999999</v>
          </cell>
          <cell r="AA1135" t="str">
            <v>„НП за ЕЕ на МЖС"</v>
          </cell>
          <cell r="AB1135">
            <v>47.78</v>
          </cell>
        </row>
        <row r="1136">
          <cell r="A1136">
            <v>176871676</v>
          </cell>
          <cell r="B1136" t="str">
            <v>СДРУЖЕНИЕ НА СОБСТВЕНИЦИТЕ "гр. ПЛОВДИВ, бул. "НИКОЛА ВАПЦАРОВ" #45,47,49,51,53,55</v>
          </cell>
          <cell r="C1136" t="str">
            <v>МЖС</v>
          </cell>
          <cell r="D1136" t="str">
            <v>обл.ПЛОВДИВ</v>
          </cell>
          <cell r="E1136" t="str">
            <v>общ.ПЛОВДИВ</v>
          </cell>
          <cell r="F1136" t="str">
            <v>гр.ПЛОВДИВ</v>
          </cell>
          <cell r="G1136" t="str">
            <v>"АРХКОН ПРОЕКТ" ООД</v>
          </cell>
          <cell r="H1136" t="str">
            <v>354АКП086</v>
          </cell>
          <cell r="I1136">
            <v>42401</v>
          </cell>
          <cell r="J1136" t="str">
            <v>1982</v>
          </cell>
          <cell r="K1136">
            <v>12422</v>
          </cell>
          <cell r="L1136">
            <v>11021</v>
          </cell>
          <cell r="M1136">
            <v>154.4</v>
          </cell>
          <cell r="N1136">
            <v>68.900000000000006</v>
          </cell>
          <cell r="O1136">
            <v>763120</v>
          </cell>
          <cell r="P1136">
            <v>1701882</v>
          </cell>
          <cell r="Q1136">
            <v>759000</v>
          </cell>
          <cell r="R1136">
            <v>0</v>
          </cell>
          <cell r="S1136" t="str">
            <v>F</v>
          </cell>
          <cell r="T1136" t="str">
            <v>С</v>
          </cell>
          <cell r="U1136" t="str">
            <v>Изолация на външна стена , Изолация на под, Изолация на покрив, Мерки по осветление, Подмяна на дограма</v>
          </cell>
          <cell r="V1136">
            <v>942480</v>
          </cell>
          <cell r="W1136">
            <v>569.83000000000004</v>
          </cell>
          <cell r="X1136">
            <v>149441</v>
          </cell>
          <cell r="Y1136">
            <v>883152.5</v>
          </cell>
          <cell r="Z1136">
            <v>5.9097</v>
          </cell>
          <cell r="AA1136" t="str">
            <v>„НП за ЕЕ на МЖС"</v>
          </cell>
          <cell r="AB1136">
            <v>55.37</v>
          </cell>
        </row>
        <row r="1137">
          <cell r="A1137">
            <v>176871288</v>
          </cell>
          <cell r="B1137" t="str">
            <v>СДРУЖЕНИЕ НА СОБСТВЕНИЦИТЕ "УЛ. П.ХИТОВ 35, 37, 39, ГР.ПОПОВО</v>
          </cell>
          <cell r="C1137" t="str">
            <v>МЖС</v>
          </cell>
          <cell r="D1137" t="str">
            <v>обл.ТЪРГОВИЩЕ</v>
          </cell>
          <cell r="E1137" t="str">
            <v>общ.ПОПОВО</v>
          </cell>
          <cell r="F1137" t="str">
            <v>гр.ПОПОВО</v>
          </cell>
          <cell r="G1137" t="str">
            <v>"АРХКОН ПРОЕКТ" ООД</v>
          </cell>
          <cell r="H1137" t="str">
            <v>354АКП089</v>
          </cell>
          <cell r="I1137">
            <v>42409</v>
          </cell>
          <cell r="J1137" t="str">
            <v>1993</v>
          </cell>
          <cell r="K1137">
            <v>5349</v>
          </cell>
          <cell r="L1137">
            <v>4368</v>
          </cell>
          <cell r="M1137">
            <v>195.4</v>
          </cell>
          <cell r="N1137">
            <v>46.9</v>
          </cell>
          <cell r="O1137">
            <v>627957</v>
          </cell>
          <cell r="P1137">
            <v>1046576</v>
          </cell>
          <cell r="Q1137">
            <v>395400</v>
          </cell>
          <cell r="R1137">
            <v>0</v>
          </cell>
          <cell r="S1137" t="str">
            <v>F</v>
          </cell>
          <cell r="T1137" t="str">
            <v>С</v>
          </cell>
          <cell r="U1137" t="str">
            <v>Изолация на външна стена , Изолация на под, Изолация на покрив, Мерки по осветление, Подмяна на дограма</v>
          </cell>
          <cell r="V1137">
            <v>651203</v>
          </cell>
          <cell r="W1137">
            <v>140.41999999999999</v>
          </cell>
          <cell r="X1137">
            <v>114399</v>
          </cell>
          <cell r="Y1137">
            <v>588169</v>
          </cell>
          <cell r="Z1137">
            <v>5.1413000000000002</v>
          </cell>
          <cell r="AA1137" t="str">
            <v>„НП за ЕЕ на МЖС"</v>
          </cell>
          <cell r="AB1137">
            <v>62.22</v>
          </cell>
        </row>
        <row r="1138">
          <cell r="A1138">
            <v>176866152</v>
          </cell>
          <cell r="B1138" t="str">
            <v>СДРУЖЕНИЕ НА СОБСТВЕНИЦИТЕ "ГР.ПОПОВО, ГАГАРИН-7,9,11"</v>
          </cell>
          <cell r="C1138" t="str">
            <v>МЖС</v>
          </cell>
          <cell r="D1138" t="str">
            <v>обл.ТЪРГОВИЩЕ</v>
          </cell>
          <cell r="E1138" t="str">
            <v>общ.ПОПОВО</v>
          </cell>
          <cell r="F1138" t="str">
            <v>гр.ПОПОВО</v>
          </cell>
          <cell r="G1138" t="str">
            <v>"АРХКОН ПРОЕКТ" ООД</v>
          </cell>
          <cell r="H1138" t="str">
            <v>354АКП090</v>
          </cell>
          <cell r="I1138">
            <v>42409</v>
          </cell>
          <cell r="J1138" t="str">
            <v>1983</v>
          </cell>
          <cell r="K1138">
            <v>4760.5</v>
          </cell>
          <cell r="L1138">
            <v>4002</v>
          </cell>
          <cell r="M1138">
            <v>209.6</v>
          </cell>
          <cell r="N1138">
            <v>92</v>
          </cell>
          <cell r="O1138">
            <v>445579</v>
          </cell>
          <cell r="P1138">
            <v>838667</v>
          </cell>
          <cell r="Q1138">
            <v>368500</v>
          </cell>
          <cell r="R1138">
            <v>0</v>
          </cell>
          <cell r="S1138" t="str">
            <v>F</v>
          </cell>
          <cell r="T1138" t="str">
            <v>С</v>
          </cell>
          <cell r="U1138" t="str">
            <v>Изолация на външна стена , Изолация на под, Изолация на покрив, Мерки по осветление, Подмяна на дограма</v>
          </cell>
          <cell r="V1138">
            <v>470193</v>
          </cell>
          <cell r="W1138">
            <v>101.8</v>
          </cell>
          <cell r="X1138">
            <v>82698</v>
          </cell>
          <cell r="Y1138">
            <v>446587</v>
          </cell>
          <cell r="Z1138">
            <v>5.4001999999999999</v>
          </cell>
          <cell r="AA1138" t="str">
            <v>„НП за ЕЕ на МЖС"</v>
          </cell>
          <cell r="AB1138">
            <v>56.06</v>
          </cell>
        </row>
        <row r="1139">
          <cell r="A1139">
            <v>176831678</v>
          </cell>
          <cell r="B1139" t="str">
            <v>СДРУЖЕНИЕ НА СОБСТВЕНИЦИТЕ "ГР.ПОПОВО ЖК "РУСАЛЯ" БЛ.48,ВХОДОВЕ ОТ А ДО Е</v>
          </cell>
          <cell r="C1139" t="str">
            <v>МЖС</v>
          </cell>
          <cell r="D1139" t="str">
            <v>обл.ТЪРГОВИЩЕ</v>
          </cell>
          <cell r="E1139" t="str">
            <v>общ.ПОПОВО</v>
          </cell>
          <cell r="F1139" t="str">
            <v>гр.ПОПОВО</v>
          </cell>
          <cell r="G1139" t="str">
            <v>"АРХКОН ПРОЕКТ" ООД</v>
          </cell>
          <cell r="H1139" t="str">
            <v>354АКП091</v>
          </cell>
          <cell r="I1139">
            <v>42409</v>
          </cell>
          <cell r="J1139" t="str">
            <v>1982</v>
          </cell>
          <cell r="K1139">
            <v>9056</v>
          </cell>
          <cell r="L1139">
            <v>7556</v>
          </cell>
          <cell r="M1139">
            <v>203.6</v>
          </cell>
          <cell r="N1139">
            <v>91.3</v>
          </cell>
          <cell r="O1139">
            <v>897187</v>
          </cell>
          <cell r="P1139">
            <v>1538058</v>
          </cell>
          <cell r="Q1139">
            <v>689600</v>
          </cell>
          <cell r="R1139">
            <v>0</v>
          </cell>
          <cell r="S1139" t="str">
            <v>F</v>
          </cell>
          <cell r="T1139" t="str">
            <v>С</v>
          </cell>
          <cell r="U1139" t="str">
            <v>Изолация на външна стена , Изолация на под, Изолация на покрив, Мерки по осветление, Подмяна на дограма</v>
          </cell>
          <cell r="V1139">
            <v>848445</v>
          </cell>
          <cell r="W1139">
            <v>236.14</v>
          </cell>
          <cell r="X1139">
            <v>166128</v>
          </cell>
          <cell r="Y1139">
            <v>1032332</v>
          </cell>
          <cell r="Z1139">
            <v>6.2140000000000004</v>
          </cell>
          <cell r="AA1139" t="str">
            <v>„НП за ЕЕ на МЖС"</v>
          </cell>
          <cell r="AB1139">
            <v>55.16</v>
          </cell>
        </row>
        <row r="1140">
          <cell r="A1140">
            <v>176863747</v>
          </cell>
          <cell r="B1140" t="str">
            <v>СДРУЖЕНИЕ НА СОБСТВЕНИЦИТЕ "18-блок, вх.А, Б, В, общ.Поморие"</v>
          </cell>
          <cell r="C1140" t="str">
            <v>МЖС</v>
          </cell>
          <cell r="D1140" t="str">
            <v>обл.БУРГАС</v>
          </cell>
          <cell r="E1140" t="str">
            <v>общ.ПОМОРИЕ</v>
          </cell>
          <cell r="F1140" t="str">
            <v>гр.ПОМОРИЕ</v>
          </cell>
          <cell r="G1140" t="str">
            <v>"АРХКОН ПРОЕКТ" ООД</v>
          </cell>
          <cell r="H1140" t="str">
            <v>354АКП095</v>
          </cell>
          <cell r="I1140">
            <v>42426</v>
          </cell>
          <cell r="J1140" t="str">
            <v>1980</v>
          </cell>
          <cell r="K1140">
            <v>3855.4</v>
          </cell>
          <cell r="L1140">
            <v>2913</v>
          </cell>
          <cell r="M1140">
            <v>199</v>
          </cell>
          <cell r="N1140">
            <v>82</v>
          </cell>
          <cell r="O1140">
            <v>442268</v>
          </cell>
          <cell r="P1140">
            <v>579676</v>
          </cell>
          <cell r="Q1140">
            <v>239000</v>
          </cell>
          <cell r="R1140">
            <v>0</v>
          </cell>
          <cell r="S1140" t="str">
            <v>E</v>
          </cell>
          <cell r="T1140" t="str">
            <v>С</v>
          </cell>
          <cell r="U1140" t="str">
            <v>Изолация на външна стена , Изолация на под, Изолация на покрив, Мерки по осветление, Подмяна на дограма</v>
          </cell>
          <cell r="V1140">
            <v>340570</v>
          </cell>
          <cell r="W1140">
            <v>77.510000000000005</v>
          </cell>
          <cell r="X1140">
            <v>36872.9</v>
          </cell>
          <cell r="Y1140">
            <v>340831.03</v>
          </cell>
          <cell r="Z1140">
            <v>9.2433999999999994</v>
          </cell>
          <cell r="AA1140" t="str">
            <v>„НП за ЕЕ на МЖС"</v>
          </cell>
          <cell r="AB1140">
            <v>58.75</v>
          </cell>
        </row>
        <row r="1141">
          <cell r="A1141">
            <v>176862741</v>
          </cell>
          <cell r="B1141" t="str">
            <v>СДРУЖЕНИЕ НА СОБСТВЕНИЦИТЕ ""22-блок" кв.Свобода, гр.Поморие</v>
          </cell>
          <cell r="C1141" t="str">
            <v>МЖС</v>
          </cell>
          <cell r="D1141" t="str">
            <v>обл.БУРГАС</v>
          </cell>
          <cell r="E1141" t="str">
            <v>общ.ПОМОРИЕ</v>
          </cell>
          <cell r="F1141" t="str">
            <v>гр.ПОМОРИЕ</v>
          </cell>
          <cell r="G1141" t="str">
            <v>"АРХКОН ПРОЕКТ" ООД</v>
          </cell>
          <cell r="H1141" t="str">
            <v>354АКП096</v>
          </cell>
          <cell r="I1141">
            <v>42426</v>
          </cell>
          <cell r="J1141" t="str">
            <v>1986</v>
          </cell>
          <cell r="K1141">
            <v>3004</v>
          </cell>
          <cell r="L1141">
            <v>2520</v>
          </cell>
          <cell r="M1141">
            <v>200.4</v>
          </cell>
          <cell r="N1141">
            <v>80.7</v>
          </cell>
          <cell r="O1141">
            <v>338226</v>
          </cell>
          <cell r="P1141">
            <v>504933</v>
          </cell>
          <cell r="Q1141">
            <v>203400</v>
          </cell>
          <cell r="R1141">
            <v>0</v>
          </cell>
          <cell r="S1141" t="str">
            <v>F</v>
          </cell>
          <cell r="T1141" t="str">
            <v>С</v>
          </cell>
          <cell r="U1141" t="str">
            <v>Изолация на външна стена , Изолация на под, Изолация на покрив, Мерки по осветление, Подмяна на дограма</v>
          </cell>
          <cell r="V1141">
            <v>301532.34999999998</v>
          </cell>
          <cell r="W1141">
            <v>97.91</v>
          </cell>
          <cell r="X1141">
            <v>29671.83</v>
          </cell>
          <cell r="Y1141">
            <v>274562.34000000003</v>
          </cell>
          <cell r="Z1141">
            <v>9.2531999999999996</v>
          </cell>
          <cell r="AA1141" t="str">
            <v>„НП за ЕЕ на МЖС"</v>
          </cell>
          <cell r="AB1141">
            <v>59.71</v>
          </cell>
        </row>
        <row r="1142">
          <cell r="A1142">
            <v>176862499</v>
          </cell>
          <cell r="B1142" t="str">
            <v>СДРУЖЕНИЕ НА СОБСТВЕНИЦИТЕ ""24-блок", кв."Свобода" гр.Поморие</v>
          </cell>
          <cell r="C1142" t="str">
            <v>МЖС</v>
          </cell>
          <cell r="D1142" t="str">
            <v>обл.БУРГАС</v>
          </cell>
          <cell r="E1142" t="str">
            <v>общ.ПОМОРИЕ</v>
          </cell>
          <cell r="F1142" t="str">
            <v>гр.ПОМОРИЕ</v>
          </cell>
          <cell r="G1142" t="str">
            <v>"АРХКОН ПРОЕКТ" ООД</v>
          </cell>
          <cell r="H1142" t="str">
            <v>354АКП098</v>
          </cell>
          <cell r="I1142">
            <v>42437</v>
          </cell>
          <cell r="J1142" t="str">
            <v>1986</v>
          </cell>
          <cell r="K1142">
            <v>3580</v>
          </cell>
          <cell r="L1142">
            <v>2764</v>
          </cell>
          <cell r="M1142">
            <v>206</v>
          </cell>
          <cell r="N1142">
            <v>80.2</v>
          </cell>
          <cell r="O1142">
            <v>381287</v>
          </cell>
          <cell r="P1142">
            <v>569721</v>
          </cell>
          <cell r="Q1142">
            <v>221740</v>
          </cell>
          <cell r="R1142">
            <v>0</v>
          </cell>
          <cell r="S1142" t="str">
            <v>F</v>
          </cell>
          <cell r="T1142" t="str">
            <v>С</v>
          </cell>
          <cell r="U1142" t="str">
            <v>Изолация на външна стена , Изолация на под, Изолация на покрив, Мерки по осветление, Подмяна на дограма</v>
          </cell>
          <cell r="V1142">
            <v>347981</v>
          </cell>
          <cell r="W1142">
            <v>84.05</v>
          </cell>
          <cell r="X1142">
            <v>38108.211799999997</v>
          </cell>
          <cell r="Y1142">
            <v>267652.7</v>
          </cell>
          <cell r="Z1142">
            <v>7.0233999999999996</v>
          </cell>
          <cell r="AA1142" t="str">
            <v>„НП за ЕЕ на МЖС"</v>
          </cell>
          <cell r="AB1142">
            <v>61.07</v>
          </cell>
        </row>
        <row r="1143">
          <cell r="A1143">
            <v>176884061</v>
          </cell>
          <cell r="B1143" t="str">
            <v>СДРУЖЕНИЕ НА СОБСТВЕНИЦИТЕ "гр.ПОМОРИЕ, кв."СВОБОДА" 21-блок</v>
          </cell>
          <cell r="C1143" t="str">
            <v>МЖС</v>
          </cell>
          <cell r="D1143" t="str">
            <v>обл.БУРГАС</v>
          </cell>
          <cell r="E1143" t="str">
            <v>общ.ПОМОРИЕ</v>
          </cell>
          <cell r="F1143" t="str">
            <v>гр.ПОМОРИЕ</v>
          </cell>
          <cell r="G1143" t="str">
            <v>"АРХКОН ПРОЕКТ" ООД</v>
          </cell>
          <cell r="H1143" t="str">
            <v>354АКП099</v>
          </cell>
          <cell r="I1143">
            <v>42437</v>
          </cell>
          <cell r="J1143" t="str">
            <v>1983</v>
          </cell>
          <cell r="K1143">
            <v>6154</v>
          </cell>
          <cell r="L1143">
            <v>3998</v>
          </cell>
          <cell r="M1143">
            <v>148.30000000000001</v>
          </cell>
          <cell r="N1143">
            <v>74.599999999999994</v>
          </cell>
          <cell r="O1143">
            <v>366611</v>
          </cell>
          <cell r="P1143">
            <v>592726</v>
          </cell>
          <cell r="Q1143">
            <v>298400</v>
          </cell>
          <cell r="R1143">
            <v>0</v>
          </cell>
          <cell r="S1143" t="str">
            <v>E</v>
          </cell>
          <cell r="T1143" t="str">
            <v>С</v>
          </cell>
          <cell r="U1143" t="str">
            <v>Изолация на външна стена , Изолация на под, Изолация на покрив, Мерки по осветление, Подмяна на дограма</v>
          </cell>
          <cell r="V1143">
            <v>291135.5</v>
          </cell>
          <cell r="W1143">
            <v>129.80000000000001</v>
          </cell>
          <cell r="X1143">
            <v>37676.400000000001</v>
          </cell>
          <cell r="Y1143">
            <v>489394.2</v>
          </cell>
          <cell r="Z1143">
            <v>12.9894</v>
          </cell>
          <cell r="AA1143" t="str">
            <v>„НП за ЕЕ на МЖС"</v>
          </cell>
          <cell r="AB1143">
            <v>49.11</v>
          </cell>
        </row>
        <row r="1144">
          <cell r="A1144">
            <v>176900892</v>
          </cell>
          <cell r="B1144" t="str">
            <v>СДРУЖЕНИЕ НА СОБСТВЕНИЦИТЕ "гр.ПОМОРИЕ, ул.СОЛНА блок 7</v>
          </cell>
          <cell r="C1144" t="str">
            <v>МЖС</v>
          </cell>
          <cell r="D1144" t="str">
            <v>обл.БУРГАС</v>
          </cell>
          <cell r="E1144" t="str">
            <v>общ.ПОМОРИЕ</v>
          </cell>
          <cell r="F1144" t="str">
            <v>гр.ПОМОРИЕ</v>
          </cell>
          <cell r="G1144" t="str">
            <v>"АРХКОН ПРОЕКТ" ООД</v>
          </cell>
          <cell r="H1144" t="str">
            <v>354АКП100</v>
          </cell>
          <cell r="I1144">
            <v>42447</v>
          </cell>
          <cell r="J1144" t="str">
            <v>1968</v>
          </cell>
          <cell r="K1144">
            <v>5270</v>
          </cell>
          <cell r="L1144">
            <v>4162</v>
          </cell>
          <cell r="M1144">
            <v>217</v>
          </cell>
          <cell r="N1144">
            <v>81.3</v>
          </cell>
          <cell r="O1144">
            <v>459267</v>
          </cell>
          <cell r="P1144">
            <v>903516</v>
          </cell>
          <cell r="Q1144">
            <v>338200</v>
          </cell>
          <cell r="R1144">
            <v>0</v>
          </cell>
          <cell r="S1144" t="str">
            <v>F</v>
          </cell>
          <cell r="T1144" t="str">
            <v>С</v>
          </cell>
          <cell r="U1144" t="str">
            <v>Изолация на външна стена , Изолация на под, Изолация на покрив, Мерки по осветление, Подмяна на дограма</v>
          </cell>
          <cell r="V1144">
            <v>565297.46</v>
          </cell>
          <cell r="W1144">
            <v>146.91999999999999</v>
          </cell>
          <cell r="X1144">
            <v>63721.36</v>
          </cell>
          <cell r="Y1144">
            <v>493776.7</v>
          </cell>
          <cell r="Z1144">
            <v>7.7488999999999999</v>
          </cell>
          <cell r="AA1144" t="str">
            <v>„НП за ЕЕ на МЖС"</v>
          </cell>
          <cell r="AB1144">
            <v>62.56</v>
          </cell>
        </row>
        <row r="1145">
          <cell r="A1145">
            <v>176896373</v>
          </cell>
          <cell r="B1145" t="str">
            <v>СДРУЖЕНИЕ НА СОСБТВЕНИЦИТЕ "ГР.ПОМОРИЕ,КВ.СОВБОДА, БЛОК 12</v>
          </cell>
          <cell r="C1145" t="str">
            <v>МЖС</v>
          </cell>
          <cell r="D1145" t="str">
            <v>обл.БУРГАС</v>
          </cell>
          <cell r="E1145" t="str">
            <v>общ.ПОМОРИЕ</v>
          </cell>
          <cell r="F1145" t="str">
            <v>гр.ПОМОРИЕ</v>
          </cell>
          <cell r="G1145" t="str">
            <v>"АРХКОН ПРОЕКТ" ООД</v>
          </cell>
          <cell r="H1145" t="str">
            <v>354АКП101</v>
          </cell>
          <cell r="I1145">
            <v>42447</v>
          </cell>
          <cell r="J1145" t="str">
            <v>1976</v>
          </cell>
          <cell r="K1145">
            <v>7246.97</v>
          </cell>
          <cell r="L1145">
            <v>5288</v>
          </cell>
          <cell r="M1145">
            <v>159.80000000000001</v>
          </cell>
          <cell r="N1145">
            <v>77.7</v>
          </cell>
          <cell r="O1145">
            <v>572554</v>
          </cell>
          <cell r="P1145">
            <v>845186</v>
          </cell>
          <cell r="Q1145">
            <v>410660</v>
          </cell>
          <cell r="R1145">
            <v>0</v>
          </cell>
          <cell r="S1145" t="str">
            <v>E</v>
          </cell>
          <cell r="T1145" t="str">
            <v>С</v>
          </cell>
          <cell r="U1145" t="str">
            <v>Изолация на външна стена , Изолация на под, Изолация на покрив, Мерки по осветление, Подмяна на дограма</v>
          </cell>
          <cell r="V1145">
            <v>434517.6</v>
          </cell>
          <cell r="W1145">
            <v>155.35</v>
          </cell>
          <cell r="X1145">
            <v>49035.64</v>
          </cell>
          <cell r="Y1145">
            <v>577407.98</v>
          </cell>
          <cell r="Z1145">
            <v>11.7752</v>
          </cell>
          <cell r="AA1145" t="str">
            <v>„НП за ЕЕ на МЖС"</v>
          </cell>
          <cell r="AB1145">
            <v>51.41</v>
          </cell>
        </row>
        <row r="1146">
          <cell r="A1146">
            <v>176875297</v>
          </cell>
          <cell r="B1146" t="str">
            <v xml:space="preserve">СДРУЖЕНИЕ НА СОБСТВЕНИЦИТЕ "кв.СВОБОДА "23-блок", вх.А,Б,В гр.ПОМОРИЕ </v>
          </cell>
          <cell r="C1146" t="str">
            <v>МЖС</v>
          </cell>
          <cell r="D1146" t="str">
            <v>обл.БУРГАС</v>
          </cell>
          <cell r="E1146" t="str">
            <v>общ.ПОМОРИЕ</v>
          </cell>
          <cell r="F1146" t="str">
            <v>гр.ПОМОРИЕ</v>
          </cell>
          <cell r="G1146" t="str">
            <v>"АРХКОН ПРОЕКТ" ООД</v>
          </cell>
          <cell r="H1146" t="str">
            <v>354АКП102</v>
          </cell>
          <cell r="I1146">
            <v>42447</v>
          </cell>
          <cell r="J1146" t="str">
            <v>1988</v>
          </cell>
          <cell r="K1146">
            <v>4187.9399999999996</v>
          </cell>
          <cell r="L1146">
            <v>4006</v>
          </cell>
          <cell r="M1146">
            <v>191</v>
          </cell>
          <cell r="N1146">
            <v>76.599999999999994</v>
          </cell>
          <cell r="O1146">
            <v>474614</v>
          </cell>
          <cell r="P1146">
            <v>765522</v>
          </cell>
          <cell r="Q1146">
            <v>306700</v>
          </cell>
          <cell r="R1146">
            <v>0</v>
          </cell>
          <cell r="S1146" t="str">
            <v>F</v>
          </cell>
          <cell r="T1146" t="str">
            <v>С</v>
          </cell>
          <cell r="U1146" t="str">
            <v>Изолация на външна стена , Изолация на под, Изолация на покрив, Мерки по осветление, Подмяна на дограма</v>
          </cell>
          <cell r="V1146">
            <v>458790.15</v>
          </cell>
          <cell r="W1146">
            <v>120.29</v>
          </cell>
          <cell r="X1146">
            <v>51364.12</v>
          </cell>
          <cell r="Y1146">
            <v>405407.6</v>
          </cell>
          <cell r="Z1146">
            <v>7.8928000000000003</v>
          </cell>
          <cell r="AA1146" t="str">
            <v>„НП за ЕЕ на МЖС"</v>
          </cell>
          <cell r="AB1146">
            <v>59.93</v>
          </cell>
        </row>
        <row r="1147">
          <cell r="A1147">
            <v>176828511</v>
          </cell>
          <cell r="B1147" t="str">
            <v>СДРУЖЕНИЕ НА СОБСТВЕНИЦИТЕ "АРДА-ГР. ГАБРОВО, УЛ.ОРЛОВСКА 129</v>
          </cell>
          <cell r="C1147" t="str">
            <v>МЖС</v>
          </cell>
          <cell r="D1147" t="str">
            <v>обл.ГАБРОВО</v>
          </cell>
          <cell r="E1147" t="str">
            <v>общ.ГАБРОВО</v>
          </cell>
          <cell r="F1147" t="str">
            <v>гр.ГАБРОВО</v>
          </cell>
          <cell r="G1147" t="str">
            <v>"АРХКОН ПРОЕКТ" ООД</v>
          </cell>
          <cell r="H1147" t="str">
            <v>354АКП109</v>
          </cell>
          <cell r="I1147">
            <v>42467</v>
          </cell>
          <cell r="J1147" t="str">
            <v>1975</v>
          </cell>
          <cell r="K1147">
            <v>8603.2999999999993</v>
          </cell>
          <cell r="L1147">
            <v>7177</v>
          </cell>
          <cell r="M1147">
            <v>212.2</v>
          </cell>
          <cell r="N1147">
            <v>82.5</v>
          </cell>
          <cell r="O1147">
            <v>738008</v>
          </cell>
          <cell r="P1147">
            <v>1523307</v>
          </cell>
          <cell r="Q1147">
            <v>592200</v>
          </cell>
          <cell r="R1147">
            <v>0</v>
          </cell>
          <cell r="S1147" t="str">
            <v>F</v>
          </cell>
          <cell r="T1147" t="str">
            <v>С</v>
          </cell>
          <cell r="U1147" t="str">
            <v>Изолация на външна стена , Изолация на под, Изолация на покрив, Мерки по осветление, Подмяна на дограма</v>
          </cell>
          <cell r="V1147">
            <v>931022</v>
          </cell>
          <cell r="W1147">
            <v>185.28</v>
          </cell>
          <cell r="X1147">
            <v>158511</v>
          </cell>
          <cell r="Y1147">
            <v>1018694</v>
          </cell>
          <cell r="Z1147">
            <v>6.4265999999999996</v>
          </cell>
          <cell r="AA1147" t="str">
            <v>„НП за ЕЕ на МЖС"</v>
          </cell>
          <cell r="AB1147">
            <v>61.11</v>
          </cell>
        </row>
        <row r="1148">
          <cell r="A1148">
            <v>176843876</v>
          </cell>
          <cell r="B1148" t="str">
            <v>СДРУЖЕНИЕ НА СОБСТВЕНИЦИТЕ "КИТАЙСКА СТЕНА - ГР. ГАБРОВО, УЛ. СМЪРЧ #21-31</v>
          </cell>
          <cell r="C1148" t="str">
            <v>МЖС</v>
          </cell>
          <cell r="D1148" t="str">
            <v>обл.ГАБРОВО</v>
          </cell>
          <cell r="E1148" t="str">
            <v>общ.ГАБРОВО</v>
          </cell>
          <cell r="F1148" t="str">
            <v>гр.ГАБРОВО</v>
          </cell>
          <cell r="G1148" t="str">
            <v>"АРХКОН ПРОЕКТ" ООД</v>
          </cell>
          <cell r="H1148" t="str">
            <v>354АКП110</v>
          </cell>
          <cell r="I1148">
            <v>42461</v>
          </cell>
          <cell r="J1148" t="str">
            <v>1991</v>
          </cell>
          <cell r="K1148">
            <v>14781.75</v>
          </cell>
          <cell r="L1148">
            <v>10228</v>
          </cell>
          <cell r="M1148">
            <v>264.5</v>
          </cell>
          <cell r="N1148">
            <v>93.4</v>
          </cell>
          <cell r="O1148">
            <v>1455339</v>
          </cell>
          <cell r="P1148">
            <v>2705196</v>
          </cell>
          <cell r="Q1148">
            <v>954900</v>
          </cell>
          <cell r="R1148">
            <v>0</v>
          </cell>
          <cell r="S1148" t="str">
            <v>F</v>
          </cell>
          <cell r="T1148" t="str">
            <v>С</v>
          </cell>
          <cell r="U1148" t="str">
            <v>Изолация на външна стена , Изолация на под, Изолация на покрив, Мерки по осветление, Подмяна на дограма</v>
          </cell>
          <cell r="V1148">
            <v>1750202</v>
          </cell>
          <cell r="W1148">
            <v>256.06</v>
          </cell>
          <cell r="X1148">
            <v>268456</v>
          </cell>
          <cell r="Y1148">
            <v>1657227</v>
          </cell>
          <cell r="Z1148">
            <v>6.1730999999999998</v>
          </cell>
          <cell r="AA1148" t="str">
            <v>„НП за ЕЕ на МЖС"</v>
          </cell>
          <cell r="AB1148">
            <v>64.69</v>
          </cell>
        </row>
        <row r="1149">
          <cell r="A1149">
            <v>176865577</v>
          </cell>
          <cell r="B1149" t="str">
            <v>СДРУЖЕНИЕ НА СОБСТВЕНИЦИТЕ "ГР. ГАБРОВО, ЖБ ТРЕНДАФИЛ-6, ул. ЛАЗУРНА #3,5,7,9"</v>
          </cell>
          <cell r="C1149" t="str">
            <v>МЖС</v>
          </cell>
          <cell r="D1149" t="str">
            <v>обл.ГАБРОВО</v>
          </cell>
          <cell r="E1149" t="str">
            <v>общ.ГАБРОВО</v>
          </cell>
          <cell r="F1149" t="str">
            <v>гр.ГАБРОВО</v>
          </cell>
          <cell r="G1149" t="str">
            <v>"АРХКОН ПРОЕКТ" ООД</v>
          </cell>
          <cell r="H1149" t="str">
            <v>354АКП111</v>
          </cell>
          <cell r="I1149">
            <v>42461</v>
          </cell>
          <cell r="J1149" t="str">
            <v>1983</v>
          </cell>
          <cell r="K1149">
            <v>4974</v>
          </cell>
          <cell r="L1149">
            <v>4587</v>
          </cell>
          <cell r="M1149">
            <v>233.6</v>
          </cell>
          <cell r="N1149">
            <v>90.5</v>
          </cell>
          <cell r="O1149">
            <v>607452</v>
          </cell>
          <cell r="P1149">
            <v>1071698</v>
          </cell>
          <cell r="Q1149">
            <v>415200</v>
          </cell>
          <cell r="R1149">
            <v>0</v>
          </cell>
          <cell r="S1149" t="str">
            <v>F</v>
          </cell>
          <cell r="T1149" t="str">
            <v>С</v>
          </cell>
          <cell r="U1149" t="str">
            <v>Изолация на външна стена , Изолация на под, Изолация на покрив, Мерки по осветление, Подмяна на дограма</v>
          </cell>
          <cell r="V1149">
            <v>656482</v>
          </cell>
          <cell r="W1149">
            <v>121.44</v>
          </cell>
          <cell r="X1149">
            <v>108804</v>
          </cell>
          <cell r="Y1149">
            <v>573673</v>
          </cell>
          <cell r="Z1149">
            <v>5.2725</v>
          </cell>
          <cell r="AA1149" t="str">
            <v>„НП за ЕЕ на МЖС"</v>
          </cell>
          <cell r="AB1149">
            <v>61.25</v>
          </cell>
        </row>
        <row r="1150">
          <cell r="A1150">
            <v>176862652</v>
          </cell>
          <cell r="B1150" t="str">
            <v>СДРУЖЕНИЕ НА СОБСТВЕНИЦИТЕ "БЛОК 111-1974, ГР. ГАБРОВО, БУЛ. МОГИЛЬОВ #15,17,19,21"</v>
          </cell>
          <cell r="C1150" t="str">
            <v>МЖС-ГАБРОВО, "МОГИЛЬОВ" 15</v>
          </cell>
          <cell r="D1150" t="str">
            <v>обл.ГАБРОВО</v>
          </cell>
          <cell r="E1150" t="str">
            <v>общ.ГАБРОВО</v>
          </cell>
          <cell r="F1150" t="str">
            <v>гр.ГАБРОВО</v>
          </cell>
          <cell r="G1150" t="str">
            <v>"АРХКОН ПРОЕКТ" ООД</v>
          </cell>
          <cell r="H1150" t="str">
            <v>354АКП112</v>
          </cell>
          <cell r="I1150">
            <v>42461</v>
          </cell>
          <cell r="J1150" t="str">
            <v>1975</v>
          </cell>
          <cell r="K1150">
            <v>12287.22</v>
          </cell>
          <cell r="L1150">
            <v>9122</v>
          </cell>
          <cell r="M1150">
            <v>194.2</v>
          </cell>
          <cell r="N1150">
            <v>90.1</v>
          </cell>
          <cell r="O1150">
            <v>902256</v>
          </cell>
          <cell r="P1150">
            <v>1771243</v>
          </cell>
          <cell r="Q1150">
            <v>821699</v>
          </cell>
          <cell r="R1150">
            <v>0</v>
          </cell>
          <cell r="S1150" t="str">
            <v>F</v>
          </cell>
          <cell r="T1150" t="str">
            <v>С</v>
          </cell>
          <cell r="U1150" t="str">
            <v>Изолация на външна стена , Изолация на под, Изолация на покрив, Мерки по осветление, Подмяна на дограма</v>
          </cell>
          <cell r="V1150">
            <v>1008995</v>
          </cell>
          <cell r="W1150">
            <v>272.07</v>
          </cell>
          <cell r="X1150">
            <v>194752</v>
          </cell>
          <cell r="Y1150">
            <v>1374122</v>
          </cell>
          <cell r="Z1150">
            <v>7.0556999999999999</v>
          </cell>
          <cell r="AA1150" t="str">
            <v>„НП за ЕЕ на МЖС"</v>
          </cell>
          <cell r="AB1150">
            <v>56.96</v>
          </cell>
        </row>
        <row r="1151">
          <cell r="A1151">
            <v>176859738</v>
          </cell>
          <cell r="B1151" t="str">
            <v>СДРУЖЕНИЕ НА СОБСТВЕНИЦИТЕ "ГР. ГАБРОВО, БУЛ. ХЕМУС #15,17,19"</v>
          </cell>
          <cell r="C1151" t="str">
            <v>МЖС-ГАБРОВО, "ХЕМУС" 15, 17, 19</v>
          </cell>
          <cell r="D1151" t="str">
            <v>обл.ГАБРОВО</v>
          </cell>
          <cell r="E1151" t="str">
            <v>общ.ГАБРОВО</v>
          </cell>
          <cell r="F1151" t="str">
            <v>гр.ГАБРОВО</v>
          </cell>
          <cell r="G1151" t="str">
            <v>"АРХКОН ПРОЕКТ" ООД</v>
          </cell>
          <cell r="H1151" t="str">
            <v>354АКП113</v>
          </cell>
          <cell r="I1151">
            <v>42461</v>
          </cell>
          <cell r="J1151" t="str">
            <v>1976</v>
          </cell>
          <cell r="K1151">
            <v>9274.5</v>
          </cell>
          <cell r="L1151">
            <v>6876</v>
          </cell>
          <cell r="M1151">
            <v>207.5</v>
          </cell>
          <cell r="N1151">
            <v>86.8</v>
          </cell>
          <cell r="O1151">
            <v>704122</v>
          </cell>
          <cell r="P1151">
            <v>1426680</v>
          </cell>
          <cell r="Q1151">
            <v>596840</v>
          </cell>
          <cell r="R1151">
            <v>0</v>
          </cell>
          <cell r="S1151" t="str">
            <v>F</v>
          </cell>
          <cell r="T1151" t="str">
            <v>С</v>
          </cell>
          <cell r="U1151" t="str">
            <v>Изолация на външна стена , Изолация на под, Изолация на покрив, Мерки по осветление, Подмяна на дограма</v>
          </cell>
          <cell r="V1151">
            <v>829839</v>
          </cell>
          <cell r="W1151">
            <v>166.6</v>
          </cell>
          <cell r="X1151">
            <v>141756</v>
          </cell>
          <cell r="Y1151">
            <v>1105136</v>
          </cell>
          <cell r="Z1151">
            <v>7.7960000000000003</v>
          </cell>
          <cell r="AA1151" t="str">
            <v>„НП за ЕЕ на МЖС"</v>
          </cell>
          <cell r="AB1151">
            <v>58.16</v>
          </cell>
        </row>
        <row r="1152">
          <cell r="A1152">
            <v>176904215</v>
          </cell>
          <cell r="B1152" t="str">
            <v>СДРУЖЕНИЕ НА СОБСТВЕНИЦИТЕ "ГАБРОВО АНТИМ 1 # 3 И 5"</v>
          </cell>
          <cell r="C1152" t="str">
            <v>МЖС-ГАБРОВО, "АНТИМ I" 3</v>
          </cell>
          <cell r="D1152" t="str">
            <v>обл.ГАБРОВО</v>
          </cell>
          <cell r="E1152" t="str">
            <v>общ.ГАБРОВО</v>
          </cell>
          <cell r="F1152" t="str">
            <v>гр.ГАБРОВО</v>
          </cell>
          <cell r="G1152" t="str">
            <v>"АРХКОН ПРОЕКТ" ООД</v>
          </cell>
          <cell r="H1152" t="str">
            <v>354АКП114</v>
          </cell>
          <cell r="I1152">
            <v>42461</v>
          </cell>
          <cell r="J1152" t="str">
            <v>1980</v>
          </cell>
          <cell r="K1152">
            <v>6226</v>
          </cell>
          <cell r="L1152">
            <v>5157</v>
          </cell>
          <cell r="M1152">
            <v>188.6</v>
          </cell>
          <cell r="N1152">
            <v>85.6</v>
          </cell>
          <cell r="O1152">
            <v>581583</v>
          </cell>
          <cell r="P1152">
            <v>972376</v>
          </cell>
          <cell r="Q1152">
            <v>441673</v>
          </cell>
          <cell r="R1152">
            <v>430655</v>
          </cell>
          <cell r="S1152" t="str">
            <v>F</v>
          </cell>
          <cell r="T1152" t="str">
            <v>С</v>
          </cell>
          <cell r="U1152" t="str">
            <v>Изолация на външна стена , Изолация на под, Изолация на покрив, Мерки по осветление, Подмяна на дограма</v>
          </cell>
          <cell r="V1152">
            <v>530704</v>
          </cell>
          <cell r="W1152">
            <v>174.29</v>
          </cell>
          <cell r="X1152">
            <v>73313</v>
          </cell>
          <cell r="Y1152">
            <v>678351</v>
          </cell>
          <cell r="Z1152">
            <v>9.2528000000000006</v>
          </cell>
          <cell r="AA1152" t="str">
            <v>„НП за ЕЕ на МЖС"</v>
          </cell>
          <cell r="AB1152">
            <v>54.57</v>
          </cell>
        </row>
        <row r="1153">
          <cell r="A1153">
            <v>176848695</v>
          </cell>
          <cell r="B1153" t="str">
            <v>СДРУЖЕНИЕ НА СОБСТВЕНИЦИТЕ "ГАБРОВО, УЛ. ЗЕЛЕНА ЛИВАДА ## 4,6,8"</v>
          </cell>
          <cell r="C1153" t="str">
            <v>МЖС</v>
          </cell>
          <cell r="D1153" t="str">
            <v>обл.ГАБРОВО</v>
          </cell>
          <cell r="E1153" t="str">
            <v>общ.ГАБРОВО</v>
          </cell>
          <cell r="F1153" t="str">
            <v>гр.ГАБРОВО</v>
          </cell>
          <cell r="G1153" t="str">
            <v>"АРХКОН ПРОЕКТ" ООД</v>
          </cell>
          <cell r="H1153" t="str">
            <v>354АКП115</v>
          </cell>
          <cell r="I1153">
            <v>42467</v>
          </cell>
          <cell r="J1153" t="str">
            <v>1980</v>
          </cell>
          <cell r="K1153">
            <v>6020</v>
          </cell>
          <cell r="L1153">
            <v>5360</v>
          </cell>
          <cell r="M1153">
            <v>188</v>
          </cell>
          <cell r="N1153">
            <v>86.2</v>
          </cell>
          <cell r="O1153">
            <v>533385</v>
          </cell>
          <cell r="P1153">
            <v>1008332</v>
          </cell>
          <cell r="Q1153">
            <v>461900</v>
          </cell>
          <cell r="R1153">
            <v>0</v>
          </cell>
          <cell r="S1153" t="str">
            <v>E</v>
          </cell>
          <cell r="T1153" t="str">
            <v>С</v>
          </cell>
          <cell r="U1153" t="str">
            <v>Изолация на външна стена , Изолация на под, Изолация на покрив, Мерки по осветление, Подмяна на дограма</v>
          </cell>
          <cell r="V1153">
            <v>546398</v>
          </cell>
          <cell r="W1153">
            <v>126.73</v>
          </cell>
          <cell r="X1153">
            <v>98821</v>
          </cell>
          <cell r="Y1153">
            <v>644998</v>
          </cell>
          <cell r="Z1153">
            <v>6.5269000000000004</v>
          </cell>
          <cell r="AA1153" t="str">
            <v>„НП за ЕЕ на МЖС"</v>
          </cell>
          <cell r="AB1153">
            <v>54.18</v>
          </cell>
        </row>
        <row r="1154">
          <cell r="A1154">
            <v>176870033</v>
          </cell>
          <cell r="B1154" t="str">
            <v>СДРУЖЕНИЕ НА СОБСТВЕНИЦИТЕ "ГР. ГАБРОВО, КВ. "РУСЕВЦИ"1, УЛ. "СЕЛИМИЦА" ## 9,11,13</v>
          </cell>
          <cell r="C1154" t="str">
            <v>МЖС</v>
          </cell>
          <cell r="D1154" t="str">
            <v>обл.ГАБРОВО</v>
          </cell>
          <cell r="E1154" t="str">
            <v>общ.ГАБРОВО</v>
          </cell>
          <cell r="F1154" t="str">
            <v>гр.ГАБРОВО</v>
          </cell>
          <cell r="G1154" t="str">
            <v>"АРХКОН ПРОЕКТ" ООД</v>
          </cell>
          <cell r="H1154" t="str">
            <v>354АКП116</v>
          </cell>
          <cell r="I1154">
            <v>42467</v>
          </cell>
          <cell r="J1154" t="str">
            <v>1988</v>
          </cell>
          <cell r="K1154">
            <v>4180</v>
          </cell>
          <cell r="L1154">
            <v>3526</v>
          </cell>
          <cell r="M1154">
            <v>226.6</v>
          </cell>
          <cell r="N1154">
            <v>92</v>
          </cell>
          <cell r="O1154">
            <v>441810</v>
          </cell>
          <cell r="P1154">
            <v>799094</v>
          </cell>
          <cell r="Q1154">
            <v>324400</v>
          </cell>
          <cell r="R1154">
            <v>0</v>
          </cell>
          <cell r="S1154" t="str">
            <v>F</v>
          </cell>
          <cell r="T1154" t="str">
            <v>С</v>
          </cell>
          <cell r="U1154" t="str">
            <v>Изолация на външна стена , Изолация на под, Изолация на покрив, Мерки по осветление, Подмяна на дограма</v>
          </cell>
          <cell r="V1154">
            <v>474686</v>
          </cell>
          <cell r="W1154">
            <v>73.05</v>
          </cell>
          <cell r="X1154">
            <v>76292</v>
          </cell>
          <cell r="Y1154">
            <v>497395</v>
          </cell>
          <cell r="Z1154">
            <v>6.5195999999999996</v>
          </cell>
          <cell r="AA1154" t="str">
            <v>„НП за ЕЕ на МЖС"</v>
          </cell>
          <cell r="AB1154">
            <v>59.4</v>
          </cell>
        </row>
        <row r="1155">
          <cell r="A1155">
            <v>176846897</v>
          </cell>
          <cell r="B1155" t="str">
            <v>СДРУЖЕНИЕ НА СОБСТВЕНИЦИТЕ "БЛОК "ДЪБ", ГР.ГАБРОВО, БУЛ.СТОЛЕТОВ #135</v>
          </cell>
          <cell r="C1155" t="str">
            <v>МЖС</v>
          </cell>
          <cell r="D1155" t="str">
            <v>обл.ГАБРОВО</v>
          </cell>
          <cell r="E1155" t="str">
            <v>общ.ГАБРОВО</v>
          </cell>
          <cell r="F1155" t="str">
            <v>гр.ГАБРОВО</v>
          </cell>
          <cell r="G1155" t="str">
            <v>"АРХКОН ПРОЕКТ" ООД</v>
          </cell>
          <cell r="H1155" t="str">
            <v>354АКП117</v>
          </cell>
          <cell r="I1155">
            <v>42467</v>
          </cell>
          <cell r="J1155" t="str">
            <v>1982</v>
          </cell>
          <cell r="K1155">
            <v>4859</v>
          </cell>
          <cell r="L1155">
            <v>4059</v>
          </cell>
          <cell r="M1155">
            <v>219.7</v>
          </cell>
          <cell r="N1155">
            <v>91.9</v>
          </cell>
          <cell r="O1155">
            <v>495782</v>
          </cell>
          <cell r="P1155">
            <v>891869</v>
          </cell>
          <cell r="Q1155">
            <v>373170</v>
          </cell>
          <cell r="R1155">
            <v>0</v>
          </cell>
          <cell r="S1155" t="str">
            <v>F</v>
          </cell>
          <cell r="T1155" t="str">
            <v>С</v>
          </cell>
          <cell r="U1155" t="str">
            <v>Изолация на външна стена , Изолация на под, Изолация на покрив, Мерки по осветление, Подмяна на дограма</v>
          </cell>
          <cell r="V1155">
            <v>518694</v>
          </cell>
          <cell r="W1155">
            <v>124.73</v>
          </cell>
          <cell r="X1155">
            <v>95244</v>
          </cell>
          <cell r="Y1155">
            <v>543962</v>
          </cell>
          <cell r="Z1155">
            <v>5.7111999999999998</v>
          </cell>
          <cell r="AA1155" t="str">
            <v>„НП за ЕЕ на МЖС"</v>
          </cell>
          <cell r="AB1155">
            <v>58.15</v>
          </cell>
        </row>
        <row r="1156">
          <cell r="A1156">
            <v>176881827</v>
          </cell>
          <cell r="B1156" t="str">
            <v>СДРУЖЕНИЕ НА СОБСТВЕНИЦИТЕ "ПИОНЕР - ГР. ГАБРОВО, УЛ. ЧАРДАФОН #7, ВХ. А,Б,В"</v>
          </cell>
          <cell r="C1156" t="str">
            <v>МЖС-ГАБРОВО, "ЧАРДАФОН" 7</v>
          </cell>
          <cell r="D1156" t="str">
            <v>обл.ГАБРОВО</v>
          </cell>
          <cell r="E1156" t="str">
            <v>общ.ГАБРОВО</v>
          </cell>
          <cell r="F1156" t="str">
            <v>гр.ГАБРОВО</v>
          </cell>
          <cell r="G1156" t="str">
            <v>"АРХКОН ПРОЕКТ" ООД</v>
          </cell>
          <cell r="H1156" t="str">
            <v>354АКП118</v>
          </cell>
          <cell r="I1156">
            <v>42467</v>
          </cell>
          <cell r="J1156" t="str">
            <v>1981</v>
          </cell>
          <cell r="K1156">
            <v>4851</v>
          </cell>
          <cell r="L1156">
            <v>3557</v>
          </cell>
          <cell r="M1156">
            <v>256.3</v>
          </cell>
          <cell r="N1156">
            <v>91</v>
          </cell>
          <cell r="O1156">
            <v>467770</v>
          </cell>
          <cell r="P1156">
            <v>911735</v>
          </cell>
          <cell r="Q1156">
            <v>323619</v>
          </cell>
          <cell r="R1156">
            <v>0</v>
          </cell>
          <cell r="S1156" t="str">
            <v>F</v>
          </cell>
          <cell r="T1156" t="str">
            <v>С</v>
          </cell>
          <cell r="U1156" t="str">
            <v>Изолация на външна стена , Изолация на под, Изолация на покрив, Мерки по осветление, Подмяна на дограма</v>
          </cell>
          <cell r="V1156">
            <v>588117</v>
          </cell>
          <cell r="W1156">
            <v>93.69</v>
          </cell>
          <cell r="X1156">
            <v>92608</v>
          </cell>
          <cell r="Y1156">
            <v>574055</v>
          </cell>
          <cell r="Z1156">
            <v>6.1986999999999997</v>
          </cell>
          <cell r="AA1156" t="str">
            <v>„НП за ЕЕ на МЖС"</v>
          </cell>
          <cell r="AB1156">
            <v>64.5</v>
          </cell>
        </row>
        <row r="1157">
          <cell r="A1157">
            <v>176853742</v>
          </cell>
          <cell r="B1157" t="str">
            <v>СДРУЖЕНИЕ НА СОБСТВЕНИЦИТЕ ГАБРОВО, ул. СВИЩОВСКА #70,72 74</v>
          </cell>
          <cell r="C1157" t="str">
            <v>МЖС</v>
          </cell>
          <cell r="D1157" t="str">
            <v>обл.ГАБРОВО</v>
          </cell>
          <cell r="E1157" t="str">
            <v>общ.ГАБРОВО</v>
          </cell>
          <cell r="F1157" t="str">
            <v>гр.ГАБРОВО</v>
          </cell>
          <cell r="G1157" t="str">
            <v>"АРХКОН ПРОЕКТ" ООД</v>
          </cell>
          <cell r="H1157" t="str">
            <v>354АКП119</v>
          </cell>
          <cell r="I1157">
            <v>42467</v>
          </cell>
          <cell r="J1157" t="str">
            <v>1977</v>
          </cell>
          <cell r="K1157">
            <v>5925</v>
          </cell>
          <cell r="L1157">
            <v>5215</v>
          </cell>
          <cell r="M1157">
            <v>223.9</v>
          </cell>
          <cell r="N1157">
            <v>84.4</v>
          </cell>
          <cell r="O1157">
            <v>489835</v>
          </cell>
          <cell r="P1157">
            <v>1167613</v>
          </cell>
          <cell r="Q1157">
            <v>440000</v>
          </cell>
          <cell r="R1157">
            <v>298270</v>
          </cell>
          <cell r="S1157" t="str">
            <v>F</v>
          </cell>
          <cell r="T1157" t="str">
            <v>С</v>
          </cell>
          <cell r="U1157" t="str">
            <v>Изолация на външна стена , Изолация на под, Изолация на покрив, Мерки по котелна инсталация(Отопление и вентилация), Мерки по осветление, Мерки по прибори за измерване ,контрол и управление, Мерки по сградни инсталации(тръбна мрежа), Подмяна на дограма, П</v>
          </cell>
          <cell r="V1157">
            <v>727573</v>
          </cell>
          <cell r="W1157">
            <v>236.88</v>
          </cell>
          <cell r="X1157">
            <v>103368</v>
          </cell>
          <cell r="Y1157">
            <v>728018.5</v>
          </cell>
          <cell r="Z1157">
            <v>7.0429000000000004</v>
          </cell>
          <cell r="AA1157" t="str">
            <v>„НП за ЕЕ на МЖС"</v>
          </cell>
          <cell r="AB1157">
            <v>62.31</v>
          </cell>
        </row>
        <row r="1158">
          <cell r="A1158">
            <v>176841925</v>
          </cell>
          <cell r="B1158" t="str">
            <v>СДРУЖЕНИЕ НА СОБСТВЕНИЦИТЕГАБРОВО, УЛ. СВИЩОВСКА ## 101,103,105</v>
          </cell>
          <cell r="C1158" t="str">
            <v>МЖС</v>
          </cell>
          <cell r="D1158" t="str">
            <v>обл.ГАБРОВО</v>
          </cell>
          <cell r="E1158" t="str">
            <v>общ.ГАБРОВО</v>
          </cell>
          <cell r="F1158" t="str">
            <v>гр.ГАБРОВО</v>
          </cell>
          <cell r="G1158" t="str">
            <v>"АРХКОН ПРОЕКТ" ООД</v>
          </cell>
          <cell r="H1158" t="str">
            <v>354АКП120</v>
          </cell>
          <cell r="I1158">
            <v>42467</v>
          </cell>
          <cell r="J1158" t="str">
            <v>1975</v>
          </cell>
          <cell r="K1158">
            <v>5697</v>
          </cell>
          <cell r="L1158">
            <v>5041</v>
          </cell>
          <cell r="M1158">
            <v>168.2</v>
          </cell>
          <cell r="N1158">
            <v>85.8</v>
          </cell>
          <cell r="O1158">
            <v>414812</v>
          </cell>
          <cell r="P1158">
            <v>847698</v>
          </cell>
          <cell r="Q1158">
            <v>432600</v>
          </cell>
          <cell r="R1158">
            <v>0</v>
          </cell>
          <cell r="S1158" t="str">
            <v>F</v>
          </cell>
          <cell r="T1158" t="str">
            <v>С</v>
          </cell>
          <cell r="U1158" t="str">
            <v>Изолация на външна стена , Изолация на под, Изолация на покрив, Мерки по осветление, Подмяна на дограма</v>
          </cell>
          <cell r="V1158">
            <v>415071</v>
          </cell>
          <cell r="W1158">
            <v>153.21</v>
          </cell>
          <cell r="X1158">
            <v>93421</v>
          </cell>
          <cell r="Y1158">
            <v>636331</v>
          </cell>
          <cell r="Z1158">
            <v>6.8113999999999999</v>
          </cell>
          <cell r="AA1158" t="str">
            <v>„НП за ЕЕ на МЖС"</v>
          </cell>
          <cell r="AB1158">
            <v>48.96</v>
          </cell>
        </row>
        <row r="1159">
          <cell r="A1159">
            <v>176838787</v>
          </cell>
          <cell r="B1159" t="str">
            <v>СДРУЖЕНИЕ НА СОБСТВЕНИЦИТЕ "КДН-ГР. ГАБРОВО, УЛ. ДАСКАЛ АЛЕКСИ #2,ВХ.А,Б и В"</v>
          </cell>
          <cell r="C1159" t="str">
            <v>МЖС-ГАБРОВО, ДАСКАЛ АЛЕКСИ 2</v>
          </cell>
          <cell r="D1159" t="str">
            <v>обл.ГАБРОВО</v>
          </cell>
          <cell r="E1159" t="str">
            <v>общ.ГАБРОВО</v>
          </cell>
          <cell r="F1159" t="str">
            <v>гр.ГАБРОВО</v>
          </cell>
          <cell r="G1159" t="str">
            <v>"АРХКОН ПРОЕКТ" ООД</v>
          </cell>
          <cell r="H1159" t="str">
            <v>354АКП121</v>
          </cell>
          <cell r="I1159">
            <v>42467</v>
          </cell>
          <cell r="J1159" t="str">
            <v>1991</v>
          </cell>
          <cell r="K1159">
            <v>6885</v>
          </cell>
          <cell r="L1159">
            <v>5172</v>
          </cell>
          <cell r="M1159">
            <v>193.7</v>
          </cell>
          <cell r="N1159">
            <v>85.1</v>
          </cell>
          <cell r="O1159">
            <v>519753</v>
          </cell>
          <cell r="P1159">
            <v>1002257</v>
          </cell>
          <cell r="Q1159">
            <v>440257</v>
          </cell>
          <cell r="R1159">
            <v>0</v>
          </cell>
          <cell r="S1159" t="str">
            <v>F</v>
          </cell>
          <cell r="T1159" t="str">
            <v>С</v>
          </cell>
          <cell r="U1159" t="str">
            <v>Изолация на външна стена , Изолация на под, Изолация на покрив, Мерки по осветление, Подмяна на дограма</v>
          </cell>
          <cell r="V1159">
            <v>561799</v>
          </cell>
          <cell r="W1159">
            <v>103.98</v>
          </cell>
          <cell r="X1159">
            <v>93130</v>
          </cell>
          <cell r="Y1159">
            <v>722112</v>
          </cell>
          <cell r="Z1159">
            <v>7.7538</v>
          </cell>
          <cell r="AA1159" t="str">
            <v>„НП за ЕЕ на МЖС"</v>
          </cell>
          <cell r="AB1159">
            <v>56.05</v>
          </cell>
        </row>
        <row r="1160">
          <cell r="A1160">
            <v>176861760</v>
          </cell>
          <cell r="B1160" t="str">
            <v>СДРУЖЕНИЕ НА СОБСТВЕНИЦИТЕ "ГР. ГАБРОВО, УЛ. ВИДИМА # 27-29"</v>
          </cell>
          <cell r="C1160" t="str">
            <v>МЖС</v>
          </cell>
          <cell r="D1160" t="str">
            <v>обл.ГАБРОВО</v>
          </cell>
          <cell r="E1160" t="str">
            <v>общ.ГАБРОВО</v>
          </cell>
          <cell r="F1160" t="str">
            <v>гр.ГАБРОВО</v>
          </cell>
          <cell r="G1160" t="str">
            <v>"АРХКОН ПРОЕКТ" ООД</v>
          </cell>
          <cell r="H1160" t="str">
            <v>354АКП122</v>
          </cell>
          <cell r="I1160">
            <v>42467</v>
          </cell>
          <cell r="J1160" t="str">
            <v>1978</v>
          </cell>
          <cell r="K1160">
            <v>4087.6</v>
          </cell>
          <cell r="L1160">
            <v>3143</v>
          </cell>
          <cell r="M1160">
            <v>187.3</v>
          </cell>
          <cell r="N1160">
            <v>86.7</v>
          </cell>
          <cell r="O1160">
            <v>288992</v>
          </cell>
          <cell r="P1160">
            <v>588769</v>
          </cell>
          <cell r="Q1160">
            <v>272600</v>
          </cell>
          <cell r="R1160">
            <v>0</v>
          </cell>
          <cell r="S1160" t="str">
            <v>F</v>
          </cell>
          <cell r="T1160" t="str">
            <v>С</v>
          </cell>
          <cell r="U1160" t="str">
            <v>Изолация на външна стена , Изолация на под, Изолация на покрив, Мерки по осветление, Подмяна на дограма</v>
          </cell>
          <cell r="V1160">
            <v>316128</v>
          </cell>
          <cell r="W1160">
            <v>84.35</v>
          </cell>
          <cell r="X1160">
            <v>60741</v>
          </cell>
          <cell r="Y1160">
            <v>437790</v>
          </cell>
          <cell r="Z1160">
            <v>7.2073999999999998</v>
          </cell>
          <cell r="AA1160" t="str">
            <v>„НП за ЕЕ на МЖС"</v>
          </cell>
          <cell r="AB1160">
            <v>53.69</v>
          </cell>
        </row>
        <row r="1161">
          <cell r="A1161">
            <v>176941683</v>
          </cell>
          <cell r="B1161" t="str">
            <v>СДРУЖЕНИЕ НА СОБСТВЕНИЦИТЕ ""Бадема #6"-гр.Хасково,ж.к."Бадема" блок #6</v>
          </cell>
          <cell r="C1161" t="str">
            <v>МЖС</v>
          </cell>
          <cell r="D1161" t="str">
            <v>обл.ХАСКОВО</v>
          </cell>
          <cell r="E1161" t="str">
            <v>общ.ХАСКОВО</v>
          </cell>
          <cell r="F1161" t="str">
            <v>гр.ХАСКОВО</v>
          </cell>
          <cell r="G1161" t="str">
            <v>"АРХКОН ПРОЕКТ" ООД</v>
          </cell>
          <cell r="H1161" t="str">
            <v>354АКП123</v>
          </cell>
          <cell r="I1161">
            <v>42470</v>
          </cell>
          <cell r="J1161" t="str">
            <v>1984</v>
          </cell>
          <cell r="K1161">
            <v>6483.3</v>
          </cell>
          <cell r="L1161">
            <v>5619</v>
          </cell>
          <cell r="M1161">
            <v>188.3</v>
          </cell>
          <cell r="N1161">
            <v>75.7</v>
          </cell>
          <cell r="O1161">
            <v>524326</v>
          </cell>
          <cell r="P1161">
            <v>1058104</v>
          </cell>
          <cell r="Q1161">
            <v>424440</v>
          </cell>
          <cell r="R1161">
            <v>0</v>
          </cell>
          <cell r="S1161" t="str">
            <v>F</v>
          </cell>
          <cell r="T1161" t="str">
            <v>С</v>
          </cell>
          <cell r="U1161" t="str">
            <v>Изолация на външна стена , Изолация на под, Изолация на покрив, Мерки по осветление, Подмяна на дограма</v>
          </cell>
          <cell r="V1161">
            <v>632660.80000000005</v>
          </cell>
          <cell r="W1161">
            <v>167.95</v>
          </cell>
          <cell r="X1161">
            <v>66526.3</v>
          </cell>
          <cell r="Y1161">
            <v>525081.4</v>
          </cell>
          <cell r="Z1161">
            <v>7.8928000000000003</v>
          </cell>
          <cell r="AA1161" t="str">
            <v>„НП за ЕЕ на МЖС"</v>
          </cell>
          <cell r="AB1161">
            <v>59.79</v>
          </cell>
        </row>
        <row r="1162">
          <cell r="A1162">
            <v>176843381</v>
          </cell>
          <cell r="B1162" t="str">
            <v>СДРУЖЕНИЕ НА СОБСТВЕНИЦИТЕ ""Хасково - ЖК "Бадема" бл.15</v>
          </cell>
          <cell r="C1162" t="str">
            <v>МЖС</v>
          </cell>
          <cell r="D1162" t="str">
            <v>обл.ХАСКОВО</v>
          </cell>
          <cell r="E1162" t="str">
            <v>общ.ХАСКОВО</v>
          </cell>
          <cell r="F1162" t="str">
            <v>гр.ХАСКОВО</v>
          </cell>
          <cell r="G1162" t="str">
            <v>"АРХКОН ПРОЕКТ" ООД</v>
          </cell>
          <cell r="H1162" t="str">
            <v>354АКП124</v>
          </cell>
          <cell r="I1162">
            <v>42470</v>
          </cell>
          <cell r="J1162" t="str">
            <v>1985</v>
          </cell>
          <cell r="K1162">
            <v>4977.8</v>
          </cell>
          <cell r="L1162">
            <v>4266</v>
          </cell>
          <cell r="M1162">
            <v>210.4</v>
          </cell>
          <cell r="N1162">
            <v>77.400000000000006</v>
          </cell>
          <cell r="O1162">
            <v>420853</v>
          </cell>
          <cell r="P1162">
            <v>897537</v>
          </cell>
          <cell r="Q1162">
            <v>330200</v>
          </cell>
          <cell r="R1162">
            <v>0</v>
          </cell>
          <cell r="S1162" t="str">
            <v>F</v>
          </cell>
          <cell r="T1162" t="str">
            <v>С</v>
          </cell>
          <cell r="U1162" t="str">
            <v>Изолация на външна стена , Изолация на под, Изолация на покрив, Мерки по осветление, Подмяна на дограма</v>
          </cell>
          <cell r="V1162">
            <v>567336</v>
          </cell>
          <cell r="W1162">
            <v>139.85</v>
          </cell>
          <cell r="X1162">
            <v>55767.199999999997</v>
          </cell>
          <cell r="Y1162">
            <v>433626</v>
          </cell>
          <cell r="Z1162">
            <v>7.7755999999999998</v>
          </cell>
          <cell r="AA1162" t="str">
            <v>„НП за ЕЕ на МЖС"</v>
          </cell>
          <cell r="AB1162">
            <v>63.21</v>
          </cell>
        </row>
        <row r="1163">
          <cell r="A1163">
            <v>176836020</v>
          </cell>
          <cell r="B1163" t="str">
            <v>СДРУЖЕНИЕ НА СОБСТВЕНИЦИТЕ "ЖК "Бадема" блок 24 - гр.Хасково</v>
          </cell>
          <cell r="C1163" t="str">
            <v>МЖС</v>
          </cell>
          <cell r="D1163" t="str">
            <v>обл.ХАСКОВО</v>
          </cell>
          <cell r="E1163" t="str">
            <v>общ.ХАСКОВО</v>
          </cell>
          <cell r="F1163" t="str">
            <v>гр.ХАСКОВО</v>
          </cell>
          <cell r="G1163" t="str">
            <v>"АРХКОН ПРОЕКТ" ООД</v>
          </cell>
          <cell r="H1163" t="str">
            <v>354АКП125</v>
          </cell>
          <cell r="I1163">
            <v>42470</v>
          </cell>
          <cell r="J1163" t="str">
            <v>1987</v>
          </cell>
          <cell r="K1163">
            <v>8055.3</v>
          </cell>
          <cell r="L1163">
            <v>7073</v>
          </cell>
          <cell r="M1163">
            <v>165.9</v>
          </cell>
          <cell r="N1163">
            <v>72</v>
          </cell>
          <cell r="O1163">
            <v>579234</v>
          </cell>
          <cell r="P1163">
            <v>1173761</v>
          </cell>
          <cell r="Q1163">
            <v>510000</v>
          </cell>
          <cell r="R1163">
            <v>0</v>
          </cell>
          <cell r="S1163" t="str">
            <v>E</v>
          </cell>
          <cell r="T1163" t="str">
            <v>С</v>
          </cell>
          <cell r="U1163" t="str">
            <v>Изолация на външна стена , Изолация на под, Изолация на покрив, Мерки по осветление, Подмяна на дограма</v>
          </cell>
          <cell r="V1163">
            <v>663718</v>
          </cell>
          <cell r="W1163">
            <v>234.59</v>
          </cell>
          <cell r="X1163">
            <v>74204.899999999994</v>
          </cell>
          <cell r="Y1163">
            <v>649297.80000000005</v>
          </cell>
          <cell r="Z1163">
            <v>8.75</v>
          </cell>
          <cell r="AA1163" t="str">
            <v>„НП за ЕЕ на МЖС"</v>
          </cell>
          <cell r="AB1163">
            <v>56.54</v>
          </cell>
        </row>
        <row r="1164">
          <cell r="A1164">
            <v>176821221</v>
          </cell>
          <cell r="B1164" t="str">
            <v>СДРУЖЕНИЕ НА СОБСТВЕНИЦИТЕ ГР.МЕЗДРА, УЛ."ПЕТКО КАРАВЕЛОВ" #1, БЛ.2</v>
          </cell>
          <cell r="C1164" t="str">
            <v>МЖС</v>
          </cell>
          <cell r="D1164" t="str">
            <v>обл.ВРАЦА</v>
          </cell>
          <cell r="E1164" t="str">
            <v>общ.МЕЗДРА</v>
          </cell>
          <cell r="F1164" t="str">
            <v>гр.МЕЗДРА</v>
          </cell>
          <cell r="G1164" t="str">
            <v>"АРХКОН ПРОЕКТ" ООД</v>
          </cell>
          <cell r="H1164" t="str">
            <v>354АКП126</v>
          </cell>
          <cell r="I1164">
            <v>42472</v>
          </cell>
          <cell r="J1164" t="str">
            <v>1984</v>
          </cell>
          <cell r="K1164">
            <v>4047</v>
          </cell>
          <cell r="L1164">
            <v>3377</v>
          </cell>
          <cell r="M1164">
            <v>270</v>
          </cell>
          <cell r="N1164">
            <v>90.2</v>
          </cell>
          <cell r="O1164">
            <v>462611</v>
          </cell>
          <cell r="P1164">
            <v>911911</v>
          </cell>
          <cell r="Q1164">
            <v>304570</v>
          </cell>
          <cell r="R1164">
            <v>0</v>
          </cell>
          <cell r="S1164" t="str">
            <v>G</v>
          </cell>
          <cell r="T1164" t="str">
            <v>С</v>
          </cell>
          <cell r="U1164" t="str">
            <v>Изолация на външна стена , Изолация на под, Изолация на покрив, Мерки по осветление, Подмяна на дограма</v>
          </cell>
          <cell r="V1164">
            <v>607335.6</v>
          </cell>
          <cell r="W1164">
            <v>139.43</v>
          </cell>
          <cell r="X1164">
            <v>66053</v>
          </cell>
          <cell r="Y1164">
            <v>433972</v>
          </cell>
          <cell r="Z1164">
            <v>6.57</v>
          </cell>
          <cell r="AA1164" t="str">
            <v>„НП за ЕЕ на МЖС"</v>
          </cell>
          <cell r="AB1164">
            <v>66.599999999999994</v>
          </cell>
        </row>
        <row r="1165">
          <cell r="A1165">
            <v>176828447</v>
          </cell>
          <cell r="B1165" t="str">
            <v>СДРУЖЕНИЕ НА СОБСТВЕНИЦИТЕ "ШЕСТИЦАТА"ГР.МЕЗДРА, УЛ."П.ЕВТИМИЙ"33</v>
          </cell>
          <cell r="C1165" t="str">
            <v>МЖС</v>
          </cell>
          <cell r="D1165" t="str">
            <v>обл.ВРАЦА</v>
          </cell>
          <cell r="E1165" t="str">
            <v>общ.МЕЗДРА</v>
          </cell>
          <cell r="F1165" t="str">
            <v>гр.МЕЗДРА</v>
          </cell>
          <cell r="G1165" t="str">
            <v>"АРХКОН ПРОЕКТ" ООД</v>
          </cell>
          <cell r="H1165" t="str">
            <v>354АКП127</v>
          </cell>
          <cell r="I1165">
            <v>42472</v>
          </cell>
          <cell r="J1165" t="str">
            <v>1993</v>
          </cell>
          <cell r="K1165">
            <v>6080</v>
          </cell>
          <cell r="L1165">
            <v>5111</v>
          </cell>
          <cell r="M1165">
            <v>251.5</v>
          </cell>
          <cell r="N1165">
            <v>101</v>
          </cell>
          <cell r="O1165">
            <v>695382</v>
          </cell>
          <cell r="P1165">
            <v>1285190</v>
          </cell>
          <cell r="Q1165">
            <v>515500</v>
          </cell>
          <cell r="R1165">
            <v>0</v>
          </cell>
          <cell r="S1165" t="str">
            <v>F</v>
          </cell>
          <cell r="T1165" t="str">
            <v>С</v>
          </cell>
          <cell r="U1165" t="str">
            <v>Изолация на външна стена , Изолация на под, Изолация на покрив, Мерки по осветление, Подмяна на дограма</v>
          </cell>
          <cell r="V1165">
            <v>767615</v>
          </cell>
          <cell r="W1165">
            <v>142.76</v>
          </cell>
          <cell r="X1165">
            <v>78145.05</v>
          </cell>
          <cell r="Y1165">
            <v>504529.8</v>
          </cell>
          <cell r="Z1165">
            <v>6.4562999999999997</v>
          </cell>
          <cell r="AA1165" t="str">
            <v>„НП за ЕЕ на МЖС"</v>
          </cell>
          <cell r="AB1165">
            <v>59.72</v>
          </cell>
        </row>
        <row r="1166">
          <cell r="A1166">
            <v>176830601</v>
          </cell>
          <cell r="B1166" t="str">
            <v>СДРУЖЕНИЕ НА СОБСТВЕНИЦИТЕ "ЕДИНСТВО-БЛ.5"гр.МЕЗДРА, ул."ПЕЙО ЯВОРОВ"6,БЛ.5</v>
          </cell>
          <cell r="C1166" t="str">
            <v>МЖС</v>
          </cell>
          <cell r="D1166" t="str">
            <v>обл.ВРАЦА</v>
          </cell>
          <cell r="E1166" t="str">
            <v>общ.МЕЗДРА</v>
          </cell>
          <cell r="F1166" t="str">
            <v>гр.МЕЗДРА</v>
          </cell>
          <cell r="G1166" t="str">
            <v>"АРХКОН ПРОЕКТ" ООД</v>
          </cell>
          <cell r="H1166" t="str">
            <v>354АКП128</v>
          </cell>
          <cell r="I1166">
            <v>42472</v>
          </cell>
          <cell r="J1166" t="str">
            <v>1991</v>
          </cell>
          <cell r="K1166">
            <v>4099</v>
          </cell>
          <cell r="L1166">
            <v>3392</v>
          </cell>
          <cell r="M1166">
            <v>281.7</v>
          </cell>
          <cell r="N1166">
            <v>89.4</v>
          </cell>
          <cell r="O1166">
            <v>462885</v>
          </cell>
          <cell r="P1166">
            <v>955626</v>
          </cell>
          <cell r="Q1166">
            <v>303130</v>
          </cell>
          <cell r="R1166">
            <v>0</v>
          </cell>
          <cell r="S1166" t="str">
            <v>G</v>
          </cell>
          <cell r="T1166" t="str">
            <v>С</v>
          </cell>
          <cell r="U1166" t="str">
            <v>Изолация на външна стена , Изолация на под, Изолация на покрив, Мерки по осветление, Подмяна на дограма</v>
          </cell>
          <cell r="V1166">
            <v>652491</v>
          </cell>
          <cell r="W1166">
            <v>122.51</v>
          </cell>
          <cell r="X1166">
            <v>64616</v>
          </cell>
          <cell r="Y1166">
            <v>414299</v>
          </cell>
          <cell r="Z1166">
            <v>6.4116999999999997</v>
          </cell>
          <cell r="AA1166" t="str">
            <v>„НП за ЕЕ на МЖС"</v>
          </cell>
          <cell r="AB1166">
            <v>68.27</v>
          </cell>
        </row>
        <row r="1167">
          <cell r="A1167">
            <v>176951994</v>
          </cell>
          <cell r="B1167" t="str">
            <v>СДРУЖЕНИЕ НА СОБСТВЕНИЦИТЕ "Гр.Хасково,ул."Мадара" #13</v>
          </cell>
          <cell r="C1167" t="str">
            <v>МЖС</v>
          </cell>
          <cell r="D1167" t="str">
            <v>обл.ХАСКОВО</v>
          </cell>
          <cell r="E1167" t="str">
            <v>общ.ХАСКОВО</v>
          </cell>
          <cell r="F1167" t="str">
            <v>гр.ХАСКОВО</v>
          </cell>
          <cell r="G1167" t="str">
            <v>"АРХКОН ПРОЕКТ" ООД</v>
          </cell>
          <cell r="H1167" t="str">
            <v>354АКП129</v>
          </cell>
          <cell r="I1167">
            <v>42495</v>
          </cell>
          <cell r="J1167" t="str">
            <v>1987</v>
          </cell>
          <cell r="K1167">
            <v>8967.5</v>
          </cell>
          <cell r="L1167">
            <v>7772</v>
          </cell>
          <cell r="M1167">
            <v>142</v>
          </cell>
          <cell r="N1167">
            <v>68.599999999999994</v>
          </cell>
          <cell r="O1167">
            <v>437710</v>
          </cell>
          <cell r="P1167">
            <v>1103976</v>
          </cell>
          <cell r="Q1167">
            <v>533500</v>
          </cell>
          <cell r="R1167">
            <v>0</v>
          </cell>
          <cell r="S1167" t="str">
            <v>E</v>
          </cell>
          <cell r="T1167" t="str">
            <v>С</v>
          </cell>
          <cell r="U1167" t="str">
            <v>Изолация на външна стена , Изолация на под, Изолация на покрив, Мерки по осветление, Подмяна на дограма</v>
          </cell>
          <cell r="V1167">
            <v>569553</v>
          </cell>
          <cell r="W1167">
            <v>289.19</v>
          </cell>
          <cell r="X1167">
            <v>76951.7</v>
          </cell>
          <cell r="Y1167">
            <v>633851.80000000005</v>
          </cell>
          <cell r="Z1167">
            <v>8.2370000000000001</v>
          </cell>
          <cell r="AA1167" t="str">
            <v>„НП за ЕЕ на МЖС"</v>
          </cell>
          <cell r="AB1167">
            <v>51.59</v>
          </cell>
        </row>
        <row r="1168">
          <cell r="A1168">
            <v>176951948</v>
          </cell>
          <cell r="B1168" t="str">
            <v>СДРУЖЕНИЕ НА СОБСТВЕНИЦИТЕ ""Стара планина 77"-гр.Хасково,кв."Ручока",ул."Стара планина" #53-55</v>
          </cell>
          <cell r="C1168" t="str">
            <v>МЖС</v>
          </cell>
          <cell r="D1168" t="str">
            <v>обл.ХАСКОВО</v>
          </cell>
          <cell r="E1168" t="str">
            <v>общ.ХАСКОВО</v>
          </cell>
          <cell r="F1168" t="str">
            <v>гр.ХАСКОВО</v>
          </cell>
          <cell r="G1168" t="str">
            <v>"АРХКОН ПРОЕКТ" ООД</v>
          </cell>
          <cell r="H1168" t="str">
            <v>354АКП130</v>
          </cell>
          <cell r="I1168">
            <v>42495</v>
          </cell>
          <cell r="J1168" t="str">
            <v>1977</v>
          </cell>
          <cell r="K1168">
            <v>6262.26</v>
          </cell>
          <cell r="L1168">
            <v>4880</v>
          </cell>
          <cell r="M1168">
            <v>119.3</v>
          </cell>
          <cell r="N1168">
            <v>66.900000000000006</v>
          </cell>
          <cell r="O1168">
            <v>246265</v>
          </cell>
          <cell r="P1168">
            <v>581979</v>
          </cell>
          <cell r="Q1168">
            <v>326500</v>
          </cell>
          <cell r="R1168">
            <v>0</v>
          </cell>
          <cell r="S1168" t="str">
            <v>E</v>
          </cell>
          <cell r="T1168" t="str">
            <v>С</v>
          </cell>
          <cell r="U1168" t="str">
            <v>Изолация на външна стена , Изолация на под, Изолация на покрив, Мерки по осветление, Подмяна на дограма</v>
          </cell>
          <cell r="V1168">
            <v>255404</v>
          </cell>
          <cell r="W1168">
            <v>154.47</v>
          </cell>
          <cell r="X1168">
            <v>38991</v>
          </cell>
          <cell r="Y1168">
            <v>398959</v>
          </cell>
          <cell r="Z1168">
            <v>10.231999999999999</v>
          </cell>
          <cell r="AA1168" t="str">
            <v>„НП за ЕЕ на МЖС"</v>
          </cell>
          <cell r="AB1168">
            <v>43.88</v>
          </cell>
        </row>
        <row r="1169">
          <cell r="A1169">
            <v>176950643</v>
          </cell>
          <cell r="B1169" t="str">
            <v>СДРУЖЕНИЕ НА СОБСТВЕНИЦИТЕ "Гр.Хасково,ЖК "Бадема",блок # 2,вх.А,Б,В</v>
          </cell>
          <cell r="C1169" t="str">
            <v>МЖС</v>
          </cell>
          <cell r="D1169" t="str">
            <v>обл.ХАСКОВО</v>
          </cell>
          <cell r="E1169" t="str">
            <v>общ.ХАСКОВО</v>
          </cell>
          <cell r="F1169" t="str">
            <v>гр.ХАСКОВО</v>
          </cell>
          <cell r="G1169" t="str">
            <v>"АРХКОН ПРОЕКТ" ООД</v>
          </cell>
          <cell r="H1169" t="str">
            <v>354АКП131</v>
          </cell>
          <cell r="I1169">
            <v>42495</v>
          </cell>
          <cell r="J1169" t="str">
            <v>1989</v>
          </cell>
          <cell r="K1169">
            <v>5419.5</v>
          </cell>
          <cell r="L1169">
            <v>4695.1400000000003</v>
          </cell>
          <cell r="M1169">
            <v>138.30000000000001</v>
          </cell>
          <cell r="N1169">
            <v>67.599999999999994</v>
          </cell>
          <cell r="O1169">
            <v>269161</v>
          </cell>
          <cell r="P1169">
            <v>649416</v>
          </cell>
          <cell r="Q1169">
            <v>317600</v>
          </cell>
          <cell r="R1169">
            <v>0</v>
          </cell>
          <cell r="S1169" t="str">
            <v>E</v>
          </cell>
          <cell r="T1169" t="str">
            <v>С</v>
          </cell>
          <cell r="U1169" t="str">
            <v>Изолация на външна стена , Изолация на под, Изолация на покрив, Мерки по осветление, Подмяна на дограма</v>
          </cell>
          <cell r="V1169">
            <v>332792.59999999998</v>
          </cell>
          <cell r="W1169">
            <v>180.42</v>
          </cell>
          <cell r="X1169">
            <v>47220</v>
          </cell>
          <cell r="Y1169">
            <v>378248</v>
          </cell>
          <cell r="Z1169">
            <v>8.0103000000000009</v>
          </cell>
          <cell r="AA1169" t="str">
            <v>„НП за ЕЕ на МЖС"</v>
          </cell>
          <cell r="AB1169">
            <v>51.24</v>
          </cell>
        </row>
        <row r="1170">
          <cell r="A1170">
            <v>176818378</v>
          </cell>
          <cell r="B1170" t="str">
            <v>СДРУЖЕНИЕ НА СОБСТВЕНИЦИТЕ "Гр.Хасково, ЖК "Бадема", блок N 20"</v>
          </cell>
          <cell r="C1170" t="str">
            <v>МЖС БЛ 20 БАДЕМА</v>
          </cell>
          <cell r="D1170" t="str">
            <v>обл.ХАСКОВО</v>
          </cell>
          <cell r="E1170" t="str">
            <v>общ.ХАСКОВО</v>
          </cell>
          <cell r="F1170" t="str">
            <v>гр.ХАСКОВО</v>
          </cell>
          <cell r="G1170" t="str">
            <v>"АРХКОН ПРОЕКТ" ООД</v>
          </cell>
          <cell r="H1170" t="str">
            <v>354АКП132</v>
          </cell>
          <cell r="I1170">
            <v>42495</v>
          </cell>
          <cell r="J1170" t="str">
            <v>1987</v>
          </cell>
          <cell r="K1170">
            <v>8301.4</v>
          </cell>
          <cell r="L1170">
            <v>7084</v>
          </cell>
          <cell r="M1170">
            <v>143.4</v>
          </cell>
          <cell r="N1170">
            <v>68.5</v>
          </cell>
          <cell r="O1170">
            <v>437039</v>
          </cell>
          <cell r="P1170">
            <v>1015635</v>
          </cell>
          <cell r="Q1170">
            <v>485200</v>
          </cell>
          <cell r="R1170">
            <v>0</v>
          </cell>
          <cell r="S1170" t="str">
            <v>E</v>
          </cell>
          <cell r="T1170" t="str">
            <v>С</v>
          </cell>
          <cell r="U1170" t="str">
            <v>Изолация на външна стена , Изолация на под, Изолация на покрив, Мерки по осветление, Подмяна на дограма</v>
          </cell>
          <cell r="V1170">
            <v>530399</v>
          </cell>
          <cell r="W1170">
            <v>267.39999999999998</v>
          </cell>
          <cell r="X1170">
            <v>73363.47</v>
          </cell>
          <cell r="Y1170">
            <v>584411</v>
          </cell>
          <cell r="Z1170">
            <v>7.9659000000000004</v>
          </cell>
          <cell r="AA1170" t="str">
            <v>„НП за ЕЕ на МЖС"</v>
          </cell>
          <cell r="AB1170">
            <v>52.22</v>
          </cell>
        </row>
        <row r="1171">
          <cell r="A1171">
            <v>176951695</v>
          </cell>
          <cell r="B1171" t="str">
            <v>СДРУЖЕНИЕ НА СОБСТВЕНИЦИТЕ "Гр.Хасково,община Хасково,ЖК "Бадема",блок #22,вх.А,Б</v>
          </cell>
          <cell r="C1171" t="str">
            <v>МЖС</v>
          </cell>
          <cell r="D1171" t="str">
            <v>обл.ХАСКОВО</v>
          </cell>
          <cell r="E1171" t="str">
            <v>общ.ХАСКОВО</v>
          </cell>
          <cell r="F1171" t="str">
            <v>гр.ХАСКОВО</v>
          </cell>
          <cell r="G1171" t="str">
            <v>"АРХКОН ПРОЕКТ" ООД</v>
          </cell>
          <cell r="H1171" t="str">
            <v>354АКП133</v>
          </cell>
          <cell r="I1171">
            <v>42502</v>
          </cell>
          <cell r="J1171" t="str">
            <v>1980</v>
          </cell>
          <cell r="K1171">
            <v>3896.6</v>
          </cell>
          <cell r="L1171">
            <v>3443</v>
          </cell>
          <cell r="M1171">
            <v>167.7</v>
          </cell>
          <cell r="N1171">
            <v>73.5</v>
          </cell>
          <cell r="O1171">
            <v>247060</v>
          </cell>
          <cell r="P1171">
            <v>580720</v>
          </cell>
          <cell r="Q1171">
            <v>253000</v>
          </cell>
          <cell r="R1171">
            <v>0</v>
          </cell>
          <cell r="S1171" t="str">
            <v>F</v>
          </cell>
          <cell r="T1171" t="str">
            <v>С</v>
          </cell>
          <cell r="U1171" t="str">
            <v>Изолация на външна стена , Изолация на под, Изолация на покрив, Мерки по осветление, Подмяна на дограма</v>
          </cell>
          <cell r="V1171">
            <v>327689.69</v>
          </cell>
          <cell r="W1171">
            <v>156.58000000000001</v>
          </cell>
          <cell r="X1171">
            <v>34176.5</v>
          </cell>
          <cell r="Y1171">
            <v>307621.90000000002</v>
          </cell>
          <cell r="Z1171">
            <v>9.0008999999999997</v>
          </cell>
          <cell r="AA1171" t="str">
            <v>„НП за ЕЕ на МЖС"</v>
          </cell>
          <cell r="AB1171">
            <v>56.42</v>
          </cell>
        </row>
        <row r="1172">
          <cell r="A1172">
            <v>176951019</v>
          </cell>
          <cell r="B1172" t="str">
            <v>СДРУЖЕНИЕ НА СОБСТВЕНИЦИТЕ "Гр.Хасково,община Хасково,ж.к."Бадема" блок #10,вх.А и Б"</v>
          </cell>
          <cell r="C1172" t="str">
            <v>МЖС</v>
          </cell>
          <cell r="D1172" t="str">
            <v>обл.ХАСКОВО</v>
          </cell>
          <cell r="E1172" t="str">
            <v>общ.ХАСКОВО</v>
          </cell>
          <cell r="F1172" t="str">
            <v>гр.ХАСКОВО</v>
          </cell>
          <cell r="G1172" t="str">
            <v>"АРХКОН ПРОЕКТ" ООД</v>
          </cell>
          <cell r="H1172" t="str">
            <v>354АКП134</v>
          </cell>
          <cell r="I1172">
            <v>42502</v>
          </cell>
          <cell r="J1172" t="str">
            <v>1995</v>
          </cell>
          <cell r="K1172">
            <v>4129</v>
          </cell>
          <cell r="L1172">
            <v>3605</v>
          </cell>
          <cell r="M1172">
            <v>147.19999999999999</v>
          </cell>
          <cell r="N1172">
            <v>67.8</v>
          </cell>
          <cell r="O1172">
            <v>176255</v>
          </cell>
          <cell r="P1172">
            <v>530616</v>
          </cell>
          <cell r="Q1172">
            <v>244570</v>
          </cell>
          <cell r="R1172">
            <v>0</v>
          </cell>
          <cell r="S1172" t="str">
            <v>F</v>
          </cell>
          <cell r="T1172" t="str">
            <v>С</v>
          </cell>
          <cell r="U1172" t="str">
            <v>Изолация на външна стена , Изолация на под, Изолация на покрив, Мерки по осветление, Подмяна на дограма</v>
          </cell>
          <cell r="V1172">
            <v>286140</v>
          </cell>
          <cell r="W1172">
            <v>157.37</v>
          </cell>
          <cell r="X1172">
            <v>39825</v>
          </cell>
          <cell r="Y1172">
            <v>312705.59999999998</v>
          </cell>
          <cell r="Z1172">
            <v>7.8518999999999997</v>
          </cell>
          <cell r="AA1172" t="str">
            <v>„НП за ЕЕ на МЖС"</v>
          </cell>
          <cell r="AB1172">
            <v>53.92</v>
          </cell>
        </row>
        <row r="1173">
          <cell r="A1173">
            <v>176950740</v>
          </cell>
          <cell r="B1173" t="str">
            <v>СДРУЖЕНИЕ НА СОБСТВЕНИЦИТЕ "Гр.Хасково,ЖК "Бадема",блок #19</v>
          </cell>
          <cell r="C1173" t="str">
            <v>МЖС</v>
          </cell>
          <cell r="D1173" t="str">
            <v>обл.ХАСКОВО</v>
          </cell>
          <cell r="E1173" t="str">
            <v>общ.ХАСКОВО</v>
          </cell>
          <cell r="F1173" t="str">
            <v>гр.ХАСКОВО</v>
          </cell>
          <cell r="G1173" t="str">
            <v>"АРХКОН ПРОЕКТ" ООД</v>
          </cell>
          <cell r="H1173" t="str">
            <v>354АКП135</v>
          </cell>
          <cell r="I1173">
            <v>42502</v>
          </cell>
          <cell r="J1173" t="str">
            <v>1982</v>
          </cell>
          <cell r="K1173">
            <v>3895</v>
          </cell>
          <cell r="L1173">
            <v>3443</v>
          </cell>
          <cell r="M1173">
            <v>149.30000000000001</v>
          </cell>
          <cell r="N1173">
            <v>69.599999999999994</v>
          </cell>
          <cell r="O1173">
            <v>210953</v>
          </cell>
          <cell r="P1173">
            <v>514100</v>
          </cell>
          <cell r="Q1173">
            <v>239500</v>
          </cell>
          <cell r="R1173">
            <v>0</v>
          </cell>
          <cell r="S1173" t="str">
            <v>F</v>
          </cell>
          <cell r="T1173" t="str">
            <v>С</v>
          </cell>
          <cell r="U1173" t="str">
            <v>Изолация на външна стена , Изолация на под, Изолация на покрив, Мерки по осветление, Подмяна на дограма</v>
          </cell>
          <cell r="V1173">
            <v>274504.7</v>
          </cell>
          <cell r="W1173">
            <v>137.91999999999999</v>
          </cell>
          <cell r="X1173">
            <v>36263</v>
          </cell>
          <cell r="Y1173">
            <v>301824</v>
          </cell>
          <cell r="Z1173">
            <v>8.3231000000000002</v>
          </cell>
          <cell r="AA1173" t="str">
            <v>„НП за ЕЕ на МЖС"</v>
          </cell>
          <cell r="AB1173">
            <v>53.39</v>
          </cell>
        </row>
        <row r="1174">
          <cell r="A1174">
            <v>176952498</v>
          </cell>
          <cell r="B1174" t="str">
            <v>СДРУЖЕНИЕ НА СОБСТ-ТЕ, ХАСКОВО, УЛ.СТАРА ПЛАНИНА 45-51</v>
          </cell>
          <cell r="C1174" t="str">
            <v>МЖС</v>
          </cell>
          <cell r="D1174" t="str">
            <v>обл.ХАСКОВО</v>
          </cell>
          <cell r="E1174" t="str">
            <v>общ.ХАСКОВО</v>
          </cell>
          <cell r="F1174" t="str">
            <v>гр.ХАСКОВО</v>
          </cell>
          <cell r="G1174" t="str">
            <v>"АРХКОН ПРОЕКТ" ООД</v>
          </cell>
          <cell r="H1174" t="str">
            <v>354АКП136</v>
          </cell>
          <cell r="I1174">
            <v>42502</v>
          </cell>
          <cell r="J1174" t="str">
            <v>1977</v>
          </cell>
          <cell r="K1174">
            <v>6262</v>
          </cell>
          <cell r="L1174">
            <v>4872</v>
          </cell>
          <cell r="M1174">
            <v>119.9</v>
          </cell>
          <cell r="N1174">
            <v>67.5</v>
          </cell>
          <cell r="O1174">
            <v>239909</v>
          </cell>
          <cell r="P1174">
            <v>584316</v>
          </cell>
          <cell r="Q1174">
            <v>328600</v>
          </cell>
          <cell r="R1174">
            <v>0</v>
          </cell>
          <cell r="S1174" t="str">
            <v>E</v>
          </cell>
          <cell r="T1174" t="str">
            <v>С</v>
          </cell>
          <cell r="U1174" t="str">
            <v>Изолация на външна стена , Изолация на под, Изолация на покрив, Мерки по осветление, Подмяна на дограма</v>
          </cell>
          <cell r="V1174">
            <v>255688</v>
          </cell>
          <cell r="W1174">
            <v>143.72999999999999</v>
          </cell>
          <cell r="X1174">
            <v>36828.400000000001</v>
          </cell>
          <cell r="Y1174">
            <v>397828</v>
          </cell>
          <cell r="Z1174">
            <v>10.802199999999999</v>
          </cell>
          <cell r="AA1174" t="str">
            <v>„НП за ЕЕ на МЖС"</v>
          </cell>
          <cell r="AB1174">
            <v>43.75</v>
          </cell>
        </row>
        <row r="1175">
          <cell r="A1175">
            <v>176951987</v>
          </cell>
          <cell r="B1175" t="str">
            <v>СДРУЖЕНИЕ НА СОБСТВЕНИЦИТЕ "Гр.Хасково,,ж.к."Бадема" блок #35</v>
          </cell>
          <cell r="C1175" t="str">
            <v>МЖС</v>
          </cell>
          <cell r="D1175" t="str">
            <v>обл.ХАСКОВО</v>
          </cell>
          <cell r="E1175" t="str">
            <v>общ.ХАСКОВО</v>
          </cell>
          <cell r="F1175" t="str">
            <v>гр.ХАСКОВО</v>
          </cell>
          <cell r="G1175" t="str">
            <v>"АРХКОН ПРОЕКТ" ООД</v>
          </cell>
          <cell r="H1175" t="str">
            <v>354АКП137</v>
          </cell>
          <cell r="I1175">
            <v>42509</v>
          </cell>
          <cell r="J1175" t="str">
            <v>1995</v>
          </cell>
          <cell r="K1175">
            <v>4850.3999999999996</v>
          </cell>
          <cell r="L1175">
            <v>4138</v>
          </cell>
          <cell r="M1175">
            <v>152.6</v>
          </cell>
          <cell r="N1175">
            <v>69.400000000000006</v>
          </cell>
          <cell r="O1175">
            <v>209685</v>
          </cell>
          <cell r="P1175">
            <v>631588</v>
          </cell>
          <cell r="Q1175">
            <v>287000</v>
          </cell>
          <cell r="R1175">
            <v>0</v>
          </cell>
          <cell r="S1175" t="str">
            <v>F</v>
          </cell>
          <cell r="T1175" t="str">
            <v>С</v>
          </cell>
          <cell r="U1175" t="str">
            <v>Изолация на външна стена , Изолация на под, Изолация на покрив, Мерки по осветление, Подмяна на дограма</v>
          </cell>
          <cell r="V1175">
            <v>344412</v>
          </cell>
          <cell r="W1175">
            <v>174.59</v>
          </cell>
          <cell r="X1175">
            <v>45499.85</v>
          </cell>
          <cell r="Y1175">
            <v>347865</v>
          </cell>
          <cell r="Z1175">
            <v>7.6454000000000004</v>
          </cell>
          <cell r="AA1175" t="str">
            <v>„НП за ЕЕ на МЖС"</v>
          </cell>
          <cell r="AB1175">
            <v>54.53</v>
          </cell>
        </row>
        <row r="1176">
          <cell r="A1176">
            <v>176948197</v>
          </cell>
          <cell r="B1176" t="str">
            <v>СДРУЖЕНИЕ НА СОБСТВЕНИЦИТЕ ""Надежда-2015"-гр.Хасково,ул."Сливница" #14-18</v>
          </cell>
          <cell r="C1176" t="str">
            <v>МЖС</v>
          </cell>
          <cell r="D1176" t="str">
            <v>обл.ХАСКОВО</v>
          </cell>
          <cell r="E1176" t="str">
            <v>общ.ХАСКОВО</v>
          </cell>
          <cell r="F1176" t="str">
            <v>гр.ХАСКОВО</v>
          </cell>
          <cell r="G1176" t="str">
            <v>"АРХКОН ПРОЕКТ" ООД</v>
          </cell>
          <cell r="H1176" t="str">
            <v>354АКП138</v>
          </cell>
          <cell r="I1176">
            <v>42509</v>
          </cell>
          <cell r="J1176" t="str">
            <v>1983</v>
          </cell>
          <cell r="K1176">
            <v>4039</v>
          </cell>
          <cell r="L1176">
            <v>3550</v>
          </cell>
          <cell r="M1176">
            <v>144</v>
          </cell>
          <cell r="N1176">
            <v>69.8</v>
          </cell>
          <cell r="O1176">
            <v>225170</v>
          </cell>
          <cell r="P1176">
            <v>511671</v>
          </cell>
          <cell r="Q1176">
            <v>247900</v>
          </cell>
          <cell r="R1176">
            <v>0</v>
          </cell>
          <cell r="S1176" t="str">
            <v>E</v>
          </cell>
          <cell r="T1176" t="str">
            <v>С</v>
          </cell>
          <cell r="U1176" t="str">
            <v>Изолация на външна стена , Изолация на под, Изолация на покрив, Мерки по осветление, Подмяна на дограма</v>
          </cell>
          <cell r="V1176">
            <v>263762.59999999998</v>
          </cell>
          <cell r="W1176">
            <v>140.29</v>
          </cell>
          <cell r="X1176">
            <v>35600.6</v>
          </cell>
          <cell r="Y1176">
            <v>300049.65999999997</v>
          </cell>
          <cell r="Z1176">
            <v>8.4282000000000004</v>
          </cell>
          <cell r="AA1176" t="str">
            <v>„НП за ЕЕ на МЖС"</v>
          </cell>
          <cell r="AB1176">
            <v>51.54</v>
          </cell>
        </row>
        <row r="1177">
          <cell r="A1177">
            <v>176951236</v>
          </cell>
          <cell r="B1177" t="str">
            <v>СДРУЖЕНИЕ НА СОБСТВЕНИЦИТЕ "Гр.Хасково,общ.Хасково,ул."Видин" #9,вх.А,Б,В,Г</v>
          </cell>
          <cell r="C1177" t="str">
            <v>МЖС</v>
          </cell>
          <cell r="D1177" t="str">
            <v>обл.ХАСКОВО</v>
          </cell>
          <cell r="E1177" t="str">
            <v>общ.ХАСКОВО</v>
          </cell>
          <cell r="F1177" t="str">
            <v>гр.ХАСКОВО</v>
          </cell>
          <cell r="G1177" t="str">
            <v>"АРХКОН ПРОЕКТ" ООД</v>
          </cell>
          <cell r="H1177" t="str">
            <v>354АКП139</v>
          </cell>
          <cell r="I1177">
            <v>42509</v>
          </cell>
          <cell r="J1177" t="str">
            <v>1984</v>
          </cell>
          <cell r="K1177">
            <v>8523</v>
          </cell>
          <cell r="L1177">
            <v>7528</v>
          </cell>
          <cell r="M1177">
            <v>153.19999999999999</v>
          </cell>
          <cell r="N1177">
            <v>68.8</v>
          </cell>
          <cell r="O1177">
            <v>481292</v>
          </cell>
          <cell r="P1177">
            <v>1153152</v>
          </cell>
          <cell r="Q1177">
            <v>517500</v>
          </cell>
          <cell r="R1177">
            <v>0</v>
          </cell>
          <cell r="S1177" t="str">
            <v>F</v>
          </cell>
          <cell r="T1177" t="str">
            <v>С</v>
          </cell>
          <cell r="U1177" t="str">
            <v>Изолация на външна стена , Изолация на под, Изолация на покрив, Мерки по осветление, Подмяна на дограма</v>
          </cell>
          <cell r="V1177">
            <v>635555.69999999995</v>
          </cell>
          <cell r="W1177">
            <v>352.4</v>
          </cell>
          <cell r="X1177">
            <v>91368.45</v>
          </cell>
          <cell r="Y1177">
            <v>623428.6</v>
          </cell>
          <cell r="Z1177">
            <v>6.8231999999999999</v>
          </cell>
          <cell r="AA1177" t="str">
            <v>„НП за ЕЕ на МЖС"</v>
          </cell>
          <cell r="AB1177">
            <v>55.11</v>
          </cell>
        </row>
        <row r="1178">
          <cell r="A1178">
            <v>176951147</v>
          </cell>
          <cell r="B1178" t="str">
            <v>СДРУЖЕНИЕ НА СОБСТВЕНИЦИТЕ "ГР. СЕВЛИЕВО, УЛ. СТОЯН БЪЧВАРОВ" #1,3,5,7"</v>
          </cell>
          <cell r="C1178" t="str">
            <v>МЖС УЛ СТОЯН БЪЧВАРОВ 1 3 5 7 СЕВЛИЕВО</v>
          </cell>
          <cell r="D1178" t="str">
            <v>обл.ГАБРОВО</v>
          </cell>
          <cell r="E1178" t="str">
            <v>общ.СЕВЛИЕВО</v>
          </cell>
          <cell r="F1178" t="str">
            <v>гр.СЕВЛИЕВО</v>
          </cell>
          <cell r="G1178" t="str">
            <v>"АРХКОН ПРОЕКТ" ООД</v>
          </cell>
          <cell r="H1178" t="str">
            <v>354АКП140</v>
          </cell>
          <cell r="I1178">
            <v>42516</v>
          </cell>
          <cell r="J1178" t="str">
            <v>1974</v>
          </cell>
          <cell r="K1178">
            <v>4785</v>
          </cell>
          <cell r="L1178">
            <v>2960</v>
          </cell>
          <cell r="M1178">
            <v>244.3</v>
          </cell>
          <cell r="N1178">
            <v>85.4</v>
          </cell>
          <cell r="O1178">
            <v>425367</v>
          </cell>
          <cell r="P1178">
            <v>723154</v>
          </cell>
          <cell r="Q1178">
            <v>252800</v>
          </cell>
          <cell r="R1178">
            <v>0</v>
          </cell>
          <cell r="S1178" t="str">
            <v>G</v>
          </cell>
          <cell r="T1178" t="str">
            <v>С</v>
          </cell>
          <cell r="U1178" t="str">
            <v>Изолация на външна стена , Изолация на под, Изолация на покрив, Мерки по осветление, Подмяна на дограма</v>
          </cell>
          <cell r="V1178">
            <v>470355</v>
          </cell>
          <cell r="W1178">
            <v>237.66</v>
          </cell>
          <cell r="X1178">
            <v>127395.95</v>
          </cell>
          <cell r="Y1178">
            <v>614982</v>
          </cell>
          <cell r="Z1178">
            <v>4.8273000000000001</v>
          </cell>
          <cell r="AA1178" t="str">
            <v>„НП за ЕЕ на МЖС"</v>
          </cell>
          <cell r="AB1178">
            <v>65.040000000000006</v>
          </cell>
        </row>
        <row r="1179">
          <cell r="A1179">
            <v>176831596</v>
          </cell>
          <cell r="B1179" t="str">
            <v>СДРУЖЕНИЕ НА СОБСТВЕНИЦИТЕ "ТУНДЖА 2"</v>
          </cell>
          <cell r="C1179" t="str">
            <v>ЖИЛ. БЛОК-РАДНЕВО, УЛ. "ТУНДЖА" 2</v>
          </cell>
          <cell r="D1179" t="str">
            <v>обл.СТАРА ЗАГОРА</v>
          </cell>
          <cell r="E1179" t="str">
            <v>общ.РАДНЕВО</v>
          </cell>
          <cell r="F1179" t="str">
            <v>гр.РАДНЕВО</v>
          </cell>
          <cell r="G1179" t="str">
            <v>"РЕНОВА КОНСУЛТ" ООД</v>
          </cell>
          <cell r="H1179" t="str">
            <v>357РЕК018</v>
          </cell>
          <cell r="I1179">
            <v>42198</v>
          </cell>
          <cell r="J1179" t="str">
            <v>1978</v>
          </cell>
          <cell r="K1179">
            <v>5372.69</v>
          </cell>
          <cell r="L1179">
            <v>3831.55</v>
          </cell>
          <cell r="M1179">
            <v>266.5</v>
          </cell>
          <cell r="N1179">
            <v>76.599999999999994</v>
          </cell>
          <cell r="O1179">
            <v>416722.88</v>
          </cell>
          <cell r="P1179">
            <v>1021358</v>
          </cell>
          <cell r="Q1179">
            <v>293690</v>
          </cell>
          <cell r="R1179">
            <v>0</v>
          </cell>
          <cell r="S1179" t="str">
            <v>G</v>
          </cell>
          <cell r="T1179" t="str">
            <v>B</v>
          </cell>
          <cell r="U1179" t="str">
            <v>Изолация на външна стена , Изолация на под, Изолация на покрив, Мерки по осветление, Подмяна на дограма</v>
          </cell>
          <cell r="V1179">
            <v>727669</v>
          </cell>
          <cell r="W1179">
            <v>235.78</v>
          </cell>
          <cell r="X1179">
            <v>51657.94</v>
          </cell>
          <cell r="Y1179">
            <v>341697.84</v>
          </cell>
          <cell r="Z1179">
            <v>6.6146000000000003</v>
          </cell>
          <cell r="AA1179" t="str">
            <v>„НП за ЕЕ на МЖС"</v>
          </cell>
          <cell r="AB1179">
            <v>71.239999999999995</v>
          </cell>
        </row>
        <row r="1180">
          <cell r="A1180">
            <v>176831062</v>
          </cell>
          <cell r="B1180" t="str">
            <v>СДРУЖЕНИЕ НА СОБСТВЕНИЦИТЕ "ЕДИНСТВО ГР.РАДНЕВО, УЛ. РАШО КОСТОВ # 5"</v>
          </cell>
          <cell r="C1180" t="str">
            <v>ЖИЛ. СГР.-РАДНЕВО, УЛ. "РАШО КОСТОВ" 81</v>
          </cell>
          <cell r="D1180" t="str">
            <v>обл.СТАРА ЗАГОРА</v>
          </cell>
          <cell r="E1180" t="str">
            <v>общ.РАДНЕВО</v>
          </cell>
          <cell r="F1180" t="str">
            <v>гр.РАДНЕВО</v>
          </cell>
          <cell r="G1180" t="str">
            <v>"РЕНОВА КОНСУЛТ" ООД</v>
          </cell>
          <cell r="H1180" t="str">
            <v>357РЕК019</v>
          </cell>
          <cell r="I1180">
            <v>42212</v>
          </cell>
          <cell r="J1180" t="str">
            <v>1981</v>
          </cell>
          <cell r="K1180">
            <v>6892.01</v>
          </cell>
          <cell r="L1180">
            <v>6740</v>
          </cell>
          <cell r="M1180">
            <v>127.4</v>
          </cell>
          <cell r="N1180">
            <v>65.3</v>
          </cell>
          <cell r="O1180">
            <v>765185.18</v>
          </cell>
          <cell r="P1180">
            <v>858695</v>
          </cell>
          <cell r="Q1180">
            <v>440443</v>
          </cell>
          <cell r="R1180">
            <v>0</v>
          </cell>
          <cell r="S1180" t="str">
            <v>D</v>
          </cell>
          <cell r="T1180" t="str">
            <v>B</v>
          </cell>
          <cell r="U1180" t="str">
            <v>Изолация на външна стена , Изолация на под, Изолация на покрив, Мерки по осветление, Подмяна на дограма</v>
          </cell>
          <cell r="V1180">
            <v>418252.01</v>
          </cell>
          <cell r="W1180">
            <v>90.18</v>
          </cell>
          <cell r="X1180">
            <v>22435.09</v>
          </cell>
          <cell r="Y1180">
            <v>485845.63</v>
          </cell>
          <cell r="Z1180">
            <v>21.6556</v>
          </cell>
          <cell r="AA1180" t="str">
            <v>„НП за ЕЕ на МЖС"</v>
          </cell>
          <cell r="AB1180">
            <v>48.7</v>
          </cell>
        </row>
        <row r="1181">
          <cell r="A1181">
            <v>176831621</v>
          </cell>
          <cell r="B1181" t="str">
            <v>СДРУЖЕНИЕ НА СОБСТВЕНИЦИТЕ "РАДНЕВО -1, УЛ. ГЕОРГИ ДИМИТРОВ 6, БЛ. 91</v>
          </cell>
          <cell r="C1181" t="str">
            <v>МЖС  РАДНЕВО</v>
          </cell>
          <cell r="D1181" t="str">
            <v>обл.СТАРА ЗАГОРА</v>
          </cell>
          <cell r="E1181" t="str">
            <v>общ.РАДНЕВО</v>
          </cell>
          <cell r="F1181" t="str">
            <v>гр.РАДНЕВО</v>
          </cell>
          <cell r="G1181" t="str">
            <v>"РЕНОВА КОНСУЛТ" ООД</v>
          </cell>
          <cell r="H1181" t="str">
            <v>357РЕК020</v>
          </cell>
          <cell r="I1181">
            <v>42223</v>
          </cell>
          <cell r="J1181" t="str">
            <v>1993</v>
          </cell>
          <cell r="K1181">
            <v>5616.25</v>
          </cell>
          <cell r="L1181">
            <v>4646.66</v>
          </cell>
          <cell r="M1181">
            <v>166.7</v>
          </cell>
          <cell r="N1181">
            <v>71</v>
          </cell>
          <cell r="O1181">
            <v>389911</v>
          </cell>
          <cell r="P1181">
            <v>774443</v>
          </cell>
          <cell r="Q1181">
            <v>329700</v>
          </cell>
          <cell r="R1181">
            <v>0</v>
          </cell>
          <cell r="S1181" t="str">
            <v>E</v>
          </cell>
          <cell r="T1181" t="str">
            <v>B</v>
          </cell>
          <cell r="U1181" t="str">
            <v>Изолация на външна стена , Изолация на под, Изолация на покрив, Мерки по осветление, Подмяна на дограма</v>
          </cell>
          <cell r="V1181">
            <v>444734.32</v>
          </cell>
          <cell r="W1181">
            <v>110.87</v>
          </cell>
          <cell r="X1181">
            <v>25915.72</v>
          </cell>
          <cell r="Y1181">
            <v>352454.03</v>
          </cell>
          <cell r="Z1181">
            <v>13.6</v>
          </cell>
          <cell r="AA1181" t="str">
            <v>„НП за ЕЕ на МЖС"</v>
          </cell>
          <cell r="AB1181">
            <v>57.42</v>
          </cell>
        </row>
        <row r="1182">
          <cell r="A1182">
            <v>176839205</v>
          </cell>
          <cell r="B1182" t="str">
            <v>СДРУЖЕНИЕ НА САБСТВ-ТЕ, РУСЕ,УЛ.ЛОЗ.ПЛ-НА#17,РОДИНА-2,БЛ.Б.ТОНКА,ВХ.А,Б,В,Г</v>
          </cell>
          <cell r="C1182" t="str">
            <v>МЖС</v>
          </cell>
          <cell r="D1182" t="str">
            <v>обл.РУСЕ</v>
          </cell>
          <cell r="E1182" t="str">
            <v>общ.РУСЕ</v>
          </cell>
          <cell r="F1182" t="str">
            <v>гр.РУСЕ</v>
          </cell>
          <cell r="G1182" t="str">
            <v>"РЕНОВА КОНСУЛТ" ООД</v>
          </cell>
          <cell r="H1182" t="str">
            <v>357РЕК027</v>
          </cell>
          <cell r="I1182">
            <v>42419</v>
          </cell>
          <cell r="J1182" t="str">
            <v>1984</v>
          </cell>
          <cell r="K1182">
            <v>5578</v>
          </cell>
          <cell r="L1182">
            <v>3773</v>
          </cell>
          <cell r="M1182">
            <v>350.3</v>
          </cell>
          <cell r="N1182">
            <v>101.3</v>
          </cell>
          <cell r="O1182">
            <v>3323093</v>
          </cell>
          <cell r="P1182">
            <v>1321806</v>
          </cell>
          <cell r="Q1182">
            <v>382170</v>
          </cell>
          <cell r="R1182">
            <v>0</v>
          </cell>
          <cell r="S1182" t="str">
            <v>F</v>
          </cell>
          <cell r="T1182" t="str">
            <v>С</v>
          </cell>
          <cell r="U1182" t="str">
            <v>Изолация на външна стена , Изолация на под, Изолация на покрив, Мерки по осветление, Подмяна на дограма</v>
          </cell>
          <cell r="V1182">
            <v>939627</v>
          </cell>
          <cell r="W1182">
            <v>106.93</v>
          </cell>
          <cell r="X1182">
            <v>44569</v>
          </cell>
          <cell r="Y1182">
            <v>472480</v>
          </cell>
          <cell r="Z1182">
            <v>10.601000000000001</v>
          </cell>
          <cell r="AA1182" t="str">
            <v>„НП за ЕЕ на МЖС"</v>
          </cell>
          <cell r="AB1182">
            <v>71.08</v>
          </cell>
        </row>
        <row r="1183">
          <cell r="A1183">
            <v>176835541</v>
          </cell>
          <cell r="B1183" t="str">
            <v>СДРУЖЕНИЕ НА СОБСТВ-ТЕ"ГР.РУСЕ,УЛ.ШЕСТИ СЕПТЕМВРИ # 90,БЛ.РУСИЯ,ВХ.1</v>
          </cell>
          <cell r="C1183" t="str">
            <v>МЖС</v>
          </cell>
          <cell r="D1183" t="str">
            <v>обл.РУСЕ</v>
          </cell>
          <cell r="E1183" t="str">
            <v>общ.РУСЕ</v>
          </cell>
          <cell r="F1183" t="str">
            <v>гр.РУСЕ</v>
          </cell>
          <cell r="G1183" t="str">
            <v>"РЕНОВА КОНСУЛТ" ООД</v>
          </cell>
          <cell r="H1183" t="str">
            <v>357РЕК028</v>
          </cell>
          <cell r="I1183">
            <v>42419</v>
          </cell>
          <cell r="J1183" t="str">
            <v>1968</v>
          </cell>
          <cell r="K1183">
            <v>5253</v>
          </cell>
          <cell r="L1183">
            <v>4864</v>
          </cell>
          <cell r="M1183">
            <v>228.8</v>
          </cell>
          <cell r="N1183">
            <v>88.3</v>
          </cell>
          <cell r="O1183">
            <v>399243</v>
          </cell>
          <cell r="P1183">
            <v>1286242</v>
          </cell>
          <cell r="Q1183">
            <v>496000</v>
          </cell>
          <cell r="R1183">
            <v>0</v>
          </cell>
          <cell r="S1183" t="str">
            <v>G</v>
          </cell>
          <cell r="T1183" t="str">
            <v>С</v>
          </cell>
          <cell r="U1183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1183">
            <v>777128</v>
          </cell>
          <cell r="W1183">
            <v>257.33</v>
          </cell>
          <cell r="X1183">
            <v>70819</v>
          </cell>
          <cell r="Y1183">
            <v>494698</v>
          </cell>
          <cell r="Z1183">
            <v>6.9852999999999996</v>
          </cell>
          <cell r="AA1183" t="str">
            <v>„НП за ЕЕ на МЖС"</v>
          </cell>
          <cell r="AB1183">
            <v>60.41</v>
          </cell>
        </row>
        <row r="1184">
          <cell r="A1184">
            <v>176842678</v>
          </cell>
          <cell r="B1184" t="str">
            <v>СДРУЖЕНИЕ НА СОБСТВЕНИЦИТЕ"ГР.РУСЕ,УЛ.РИГА #12,БЛ.ЖЕРАВ"</v>
          </cell>
          <cell r="C1184" t="str">
            <v>МЖС</v>
          </cell>
          <cell r="D1184" t="str">
            <v>обл.РУСЕ</v>
          </cell>
          <cell r="E1184" t="str">
            <v>общ.РУСЕ</v>
          </cell>
          <cell r="F1184" t="str">
            <v>гр.РУСЕ</v>
          </cell>
          <cell r="G1184" t="str">
            <v>"РЕНОВА КОНСУЛТ" ООД</v>
          </cell>
          <cell r="H1184" t="str">
            <v>357РЕК029</v>
          </cell>
          <cell r="I1184">
            <v>42461</v>
          </cell>
          <cell r="J1184" t="str">
            <v>1976</v>
          </cell>
          <cell r="K1184">
            <v>10119.4</v>
          </cell>
          <cell r="L1184">
            <v>8978</v>
          </cell>
          <cell r="M1184">
            <v>270.60000000000002</v>
          </cell>
          <cell r="N1184">
            <v>99.6</v>
          </cell>
          <cell r="O1184">
            <v>774784</v>
          </cell>
          <cell r="P1184">
            <v>2429550</v>
          </cell>
          <cell r="Q1184">
            <v>893900</v>
          </cell>
          <cell r="R1184">
            <v>0</v>
          </cell>
          <cell r="S1184" t="str">
            <v>F</v>
          </cell>
          <cell r="T1184" t="str">
            <v>С</v>
          </cell>
          <cell r="U1184" t="str">
            <v>Изолация на външна стена , Изолация на под, Изолация на покрив, Мерки по осветление, Подмяна на дограма</v>
          </cell>
          <cell r="V1184">
            <v>1535559</v>
          </cell>
          <cell r="W1184">
            <v>201.643</v>
          </cell>
          <cell r="X1184">
            <v>873561</v>
          </cell>
          <cell r="Y1184">
            <v>361569</v>
          </cell>
          <cell r="Z1184">
            <v>0.41389999999999999</v>
          </cell>
          <cell r="AA1184" t="str">
            <v>„НП за ЕЕ на МЖС"</v>
          </cell>
          <cell r="AB1184">
            <v>63.2</v>
          </cell>
        </row>
        <row r="1185">
          <cell r="A1185">
            <v>176844412</v>
          </cell>
          <cell r="B1185" t="str">
            <v>Сдружение бл.52, гр. Твърдица,община Твърдица ул."Княз Борис I" бл.52,вх.А,Б,В</v>
          </cell>
          <cell r="C1185" t="str">
            <v>МЖС-ТМЪРДИЦА, БЛ. 52</v>
          </cell>
          <cell r="D1185" t="str">
            <v>обл.СЛИВЕН</v>
          </cell>
          <cell r="E1185" t="str">
            <v>общ.ТВЪРДИЦА</v>
          </cell>
          <cell r="F1185" t="str">
            <v>гр.ТВЪРДИЦА</v>
          </cell>
          <cell r="G1185" t="str">
            <v>"СИМЕКС" ЕООД</v>
          </cell>
          <cell r="H1185" t="str">
            <v>358ВКС003</v>
          </cell>
          <cell r="I1185">
            <v>42228</v>
          </cell>
          <cell r="J1185" t="str">
            <v>1982</v>
          </cell>
          <cell r="K1185">
            <v>6075</v>
          </cell>
          <cell r="L1185">
            <v>6075</v>
          </cell>
          <cell r="M1185">
            <v>322.7</v>
          </cell>
          <cell r="N1185">
            <v>128.4</v>
          </cell>
          <cell r="O1185">
            <v>1557925</v>
          </cell>
          <cell r="P1185">
            <v>1960142</v>
          </cell>
          <cell r="Q1185">
            <v>780138</v>
          </cell>
          <cell r="R1185">
            <v>0</v>
          </cell>
          <cell r="S1185" t="str">
            <v>G</v>
          </cell>
          <cell r="T1185" t="str">
            <v>С</v>
          </cell>
          <cell r="U1185" t="str">
            <v>Изолация на външна стена , Изолация на под, Изолация на покрив, Мерки по осветление, Подмяна на дограма</v>
          </cell>
          <cell r="V1185">
            <v>1180749</v>
          </cell>
          <cell r="W1185">
            <v>61</v>
          </cell>
          <cell r="X1185">
            <v>96026.4</v>
          </cell>
          <cell r="Y1185">
            <v>723952</v>
          </cell>
          <cell r="Z1185">
            <v>7.5389999999999997</v>
          </cell>
          <cell r="AA1185" t="str">
            <v>„НП за ЕЕ на МЖС"</v>
          </cell>
          <cell r="AB1185">
            <v>60.23</v>
          </cell>
        </row>
        <row r="1186">
          <cell r="A1186">
            <v>176836077</v>
          </cell>
          <cell r="B1186" t="str">
            <v>СДРУЖЕНИЕ НА СОБСТВЕНИЦИТЕ"ЦЕНТЪР" гр.Твърдица ,ул. Княз БорисI#73-75</v>
          </cell>
          <cell r="C1186" t="str">
            <v>МЖС-ТВЪРДИЦА, БЛ. 73-75</v>
          </cell>
          <cell r="D1186" t="str">
            <v>обл.СЛИВЕН</v>
          </cell>
          <cell r="E1186" t="str">
            <v>общ.ТВЪРДИЦА</v>
          </cell>
          <cell r="F1186" t="str">
            <v>гр.ТВЪРДИЦА</v>
          </cell>
          <cell r="G1186" t="str">
            <v>"СИМЕКС" ЕООД</v>
          </cell>
          <cell r="H1186" t="str">
            <v>358ВКС004</v>
          </cell>
          <cell r="I1186">
            <v>42228</v>
          </cell>
          <cell r="J1186" t="str">
            <v>1973</v>
          </cell>
          <cell r="K1186">
            <v>5634</v>
          </cell>
          <cell r="L1186">
            <v>5634</v>
          </cell>
          <cell r="M1186">
            <v>280.8</v>
          </cell>
          <cell r="N1186">
            <v>127.8</v>
          </cell>
          <cell r="O1186">
            <v>1244265</v>
          </cell>
          <cell r="P1186">
            <v>1581806</v>
          </cell>
          <cell r="Q1186">
            <v>720036</v>
          </cell>
          <cell r="R1186">
            <v>0</v>
          </cell>
          <cell r="S1186" t="str">
            <v>G</v>
          </cell>
          <cell r="T1186" t="str">
            <v>С</v>
          </cell>
          <cell r="U1186" t="str">
            <v>Изолация на външна стена , Изолация на под, Изолация на покрив, Мерки по осветление, Подмяна на дограма</v>
          </cell>
          <cell r="V1186">
            <v>862593</v>
          </cell>
          <cell r="W1186">
            <v>44.8</v>
          </cell>
          <cell r="X1186">
            <v>72781</v>
          </cell>
          <cell r="Y1186">
            <v>670878</v>
          </cell>
          <cell r="Z1186">
            <v>9.2177000000000007</v>
          </cell>
          <cell r="AA1186" t="str">
            <v>„НП за ЕЕ на МЖС"</v>
          </cell>
          <cell r="AB1186">
            <v>54.53</v>
          </cell>
        </row>
        <row r="1187">
          <cell r="A1187">
            <v>176826294</v>
          </cell>
          <cell r="B1187" t="str">
            <v>СДРУЖЕНИЕ НА СОБСТВЕНИЦИТЕ "ОРФЕЙ И ЕВРИДИКА", ГР. СМОЛЯН УЛ. "ОРФЕЙ" #1</v>
          </cell>
          <cell r="C1187" t="str">
            <v>МЖС</v>
          </cell>
          <cell r="D1187" t="str">
            <v>обл.СМОЛЯН</v>
          </cell>
          <cell r="E1187" t="str">
            <v>общ.СМОЛЯН</v>
          </cell>
          <cell r="F1187" t="str">
            <v>гр.СМОЛЯН</v>
          </cell>
          <cell r="G1187" t="str">
            <v>"СИМЕКС" ЕООД</v>
          </cell>
          <cell r="H1187" t="str">
            <v>358ВКС005</v>
          </cell>
          <cell r="I1187">
            <v>42284</v>
          </cell>
          <cell r="J1187" t="str">
            <v>1984</v>
          </cell>
          <cell r="K1187">
            <v>4163</v>
          </cell>
          <cell r="L1187">
            <v>4163</v>
          </cell>
          <cell r="M1187">
            <v>634.6</v>
          </cell>
          <cell r="N1187">
            <v>133.19999999999999</v>
          </cell>
          <cell r="O1187">
            <v>2202614</v>
          </cell>
          <cell r="P1187">
            <v>2641749</v>
          </cell>
          <cell r="Q1187">
            <v>554300</v>
          </cell>
          <cell r="R1187">
            <v>0</v>
          </cell>
          <cell r="S1187" t="str">
            <v>G</v>
          </cell>
          <cell r="T1187" t="str">
            <v>С</v>
          </cell>
          <cell r="U1187" t="str">
            <v>Изолация на външна стена , Изолация на под, Изолация на покрив, Мерки по осветление, Подмяна на дограма</v>
          </cell>
          <cell r="V1187">
            <v>2087883</v>
          </cell>
          <cell r="W1187">
            <v>106.7</v>
          </cell>
          <cell r="X1187">
            <v>140665</v>
          </cell>
          <cell r="Y1187">
            <v>919032</v>
          </cell>
          <cell r="Z1187">
            <v>6.5334000000000003</v>
          </cell>
          <cell r="AA1187" t="str">
            <v>„НП за ЕЕ на МЖС"</v>
          </cell>
          <cell r="AB1187">
            <v>79.03</v>
          </cell>
        </row>
        <row r="1188">
          <cell r="A1188">
            <v>176826617</v>
          </cell>
          <cell r="B1188" t="str">
            <v>СДРУЖЕНИЕ НА СОБСТВЕНИЦИТЕ "НЕВЯСТАТА 3 ГР.СМОЛЯН ОБЩИНА СМОЛЯН УЛ. ЕВРИДИКА # 2</v>
          </cell>
          <cell r="C1188" t="str">
            <v>МЖС</v>
          </cell>
          <cell r="D1188" t="str">
            <v>обл.СМОЛЯН</v>
          </cell>
          <cell r="E1188" t="str">
            <v>общ.СМОЛЯН</v>
          </cell>
          <cell r="F1188" t="str">
            <v>гр.СМОЛЯН</v>
          </cell>
          <cell r="G1188" t="str">
            <v>"СИМЕКС" ЕООД</v>
          </cell>
          <cell r="H1188" t="str">
            <v>358ВКС006</v>
          </cell>
          <cell r="I1188">
            <v>42284</v>
          </cell>
          <cell r="J1188" t="str">
            <v>1986</v>
          </cell>
          <cell r="K1188">
            <v>4217</v>
          </cell>
          <cell r="L1188">
            <v>4217</v>
          </cell>
          <cell r="M1188">
            <v>620.29999999999995</v>
          </cell>
          <cell r="N1188">
            <v>137.30000000000001</v>
          </cell>
          <cell r="O1188">
            <v>2280503</v>
          </cell>
          <cell r="P1188">
            <v>2615778</v>
          </cell>
          <cell r="Q1188">
            <v>578900</v>
          </cell>
          <cell r="R1188">
            <v>0</v>
          </cell>
          <cell r="S1188" t="str">
            <v>G</v>
          </cell>
          <cell r="T1188" t="str">
            <v>С</v>
          </cell>
          <cell r="U1188" t="str">
            <v>Изолация на външна стена , Изолация на под, Изолация на покрив, Мерки по осветление, Подмяна на дограма</v>
          </cell>
          <cell r="V1188">
            <v>2038304</v>
          </cell>
          <cell r="W1188">
            <v>103.7</v>
          </cell>
          <cell r="X1188">
            <v>137260</v>
          </cell>
          <cell r="Y1188">
            <v>923240</v>
          </cell>
          <cell r="Z1188">
            <v>6.7262000000000004</v>
          </cell>
          <cell r="AA1188" t="str">
            <v>„НП за ЕЕ на МЖС"</v>
          </cell>
          <cell r="AB1188">
            <v>77.92</v>
          </cell>
        </row>
        <row r="1189">
          <cell r="A1189">
            <v>176818702</v>
          </cell>
          <cell r="B1189" t="str">
            <v>СДРУЖЕНИЕ НА СОБСТВЕНИЦИТЕ "БЛОК"ЕЛА</v>
          </cell>
          <cell r="C1189" t="str">
            <v>МЖС</v>
          </cell>
          <cell r="D1189" t="str">
            <v>обл.СМОЛЯН</v>
          </cell>
          <cell r="E1189" t="str">
            <v>общ.СМОЛЯН</v>
          </cell>
          <cell r="F1189" t="str">
            <v>гр.СМОЛЯН</v>
          </cell>
          <cell r="G1189" t="str">
            <v>"СИМЕКС" ЕООД</v>
          </cell>
          <cell r="H1189" t="str">
            <v>358ВКС007</v>
          </cell>
          <cell r="I1189">
            <v>42284</v>
          </cell>
          <cell r="J1189" t="str">
            <v>1981</v>
          </cell>
          <cell r="K1189">
            <v>6760</v>
          </cell>
          <cell r="L1189">
            <v>6760</v>
          </cell>
          <cell r="M1189">
            <v>476.3</v>
          </cell>
          <cell r="N1189">
            <v>149</v>
          </cell>
          <cell r="O1189">
            <v>2666371</v>
          </cell>
          <cell r="P1189">
            <v>3219919</v>
          </cell>
          <cell r="Q1189">
            <v>1007700</v>
          </cell>
          <cell r="R1189">
            <v>0</v>
          </cell>
          <cell r="S1189" t="str">
            <v>G</v>
          </cell>
          <cell r="T1189" t="str">
            <v>С</v>
          </cell>
          <cell r="U1189" t="str">
            <v>Изолация на външна стена , Изолация на под, Изолация на покрив, Мерки по осветление, Подмяна на дограма</v>
          </cell>
          <cell r="V1189">
            <v>2212730</v>
          </cell>
          <cell r="W1189">
            <v>112.6</v>
          </cell>
          <cell r="X1189">
            <v>149079</v>
          </cell>
          <cell r="Y1189">
            <v>1219138</v>
          </cell>
          <cell r="Z1189">
            <v>8.1776999999999997</v>
          </cell>
          <cell r="AA1189" t="str">
            <v>„НП за ЕЕ на МЖС"</v>
          </cell>
          <cell r="AB1189">
            <v>68.72</v>
          </cell>
        </row>
        <row r="1190">
          <cell r="A1190">
            <v>176858159</v>
          </cell>
          <cell r="B1190" t="str">
            <v>СДРУЖЕНИЕ НА СОБСТВЕНИЦИТЕ "БЛОК БНБ" ГР. ЧЕПЕЛАРЕ, УЛ. "ХАН АСПАРУХ" 6</v>
          </cell>
          <cell r="C1190" t="str">
            <v>МЖС-ЧЕПЕЛАРЕ, БЛ. "БНБ"</v>
          </cell>
          <cell r="D1190" t="str">
            <v>обл.СМОЛЯН</v>
          </cell>
          <cell r="E1190" t="str">
            <v>общ.ЧЕПЕЛАРЕ</v>
          </cell>
          <cell r="F1190" t="str">
            <v>гр.ЧЕПЕЛАРЕ</v>
          </cell>
          <cell r="G1190" t="str">
            <v>"СИМЕКС" ЕООД</v>
          </cell>
          <cell r="H1190" t="str">
            <v>358ВКС009</v>
          </cell>
          <cell r="I1190">
            <v>42411</v>
          </cell>
          <cell r="J1190" t="str">
            <v>1976</v>
          </cell>
          <cell r="K1190">
            <v>4453.1000000000004</v>
          </cell>
          <cell r="L1190">
            <v>3682</v>
          </cell>
          <cell r="M1190">
            <v>329</v>
          </cell>
          <cell r="N1190">
            <v>109</v>
          </cell>
          <cell r="O1190">
            <v>1109739</v>
          </cell>
          <cell r="P1190">
            <v>1211315</v>
          </cell>
          <cell r="Q1190">
            <v>401300</v>
          </cell>
          <cell r="R1190">
            <v>0</v>
          </cell>
          <cell r="S1190" t="str">
            <v>G</v>
          </cell>
          <cell r="T1190" t="str">
            <v>С</v>
          </cell>
          <cell r="U1190" t="str">
            <v>Изолация на външна стена , Изолация на под, Изолация на покрив, Мерки по осветление, Подмяна на дограма</v>
          </cell>
          <cell r="V1190">
            <v>810905</v>
          </cell>
          <cell r="W1190">
            <v>48.3</v>
          </cell>
          <cell r="X1190">
            <v>63766.2</v>
          </cell>
          <cell r="Y1190">
            <v>620785</v>
          </cell>
          <cell r="Z1190">
            <v>9.7353000000000005</v>
          </cell>
          <cell r="AA1190" t="str">
            <v>„НП за ЕЕ на МЖС"</v>
          </cell>
          <cell r="AB1190">
            <v>66.94</v>
          </cell>
        </row>
        <row r="1191">
          <cell r="A1191">
            <v>176822056</v>
          </cell>
          <cell r="B1191" t="str">
            <v>Сдружение на собствениците"ОБЕДИНЕНИЕ, гр.ТЕТЕВЕН, ул.МАРИЯ МИХАЙЛОВА #2"</v>
          </cell>
          <cell r="C1191" t="str">
            <v>МЖС-ТЕТЕВЕН, "М. МИХАЙЛОВА" 2</v>
          </cell>
          <cell r="D1191" t="str">
            <v>обл.ЛОВЕЧ</v>
          </cell>
          <cell r="E1191" t="str">
            <v>общ.ТЕТЕВЕН</v>
          </cell>
          <cell r="F1191" t="str">
            <v>гр.ТЕТЕВЕН</v>
          </cell>
          <cell r="G1191" t="str">
            <v>"СИМЕКС" ЕООД</v>
          </cell>
          <cell r="H1191" t="str">
            <v>358ВКС012</v>
          </cell>
          <cell r="I1191">
            <v>42502</v>
          </cell>
          <cell r="J1191" t="str">
            <v>1979</v>
          </cell>
          <cell r="K1191">
            <v>7671.84</v>
          </cell>
          <cell r="L1191">
            <v>7260</v>
          </cell>
          <cell r="M1191">
            <v>320.60000000000002</v>
          </cell>
          <cell r="N1191">
            <v>125</v>
          </cell>
          <cell r="O1191">
            <v>1794282</v>
          </cell>
          <cell r="P1191">
            <v>2327369</v>
          </cell>
          <cell r="Q1191">
            <v>907300</v>
          </cell>
          <cell r="R1191">
            <v>0</v>
          </cell>
          <cell r="S1191" t="str">
            <v>F</v>
          </cell>
          <cell r="T1191" t="str">
            <v>С</v>
          </cell>
          <cell r="U1191" t="str">
            <v>Изолация на външна стена , Изолация на под, Изолация на покрив, Мерки по осветление, Подмяна на дограма</v>
          </cell>
          <cell r="V1191">
            <v>1420112</v>
          </cell>
          <cell r="W1191">
            <v>73.28</v>
          </cell>
          <cell r="X1191">
            <v>87093.687399999995</v>
          </cell>
          <cell r="Y1191">
            <v>863657.39</v>
          </cell>
          <cell r="Z1191">
            <v>9.9163999999999994</v>
          </cell>
          <cell r="AA1191" t="str">
            <v>„НП за ЕЕ на МЖС"</v>
          </cell>
          <cell r="AB1191">
            <v>61.01</v>
          </cell>
        </row>
        <row r="1192">
          <cell r="A1192">
            <v>176968506</v>
          </cell>
          <cell r="B1192" t="str">
            <v>СДРУЖЕНИЕ НА СОБСТВЕНИЦИТЕ ГР. САНДАНСКИ, УЛ. НАДЕЖДА 30А, 30Б, 32А, 32Б</v>
          </cell>
          <cell r="C1192" t="str">
            <v>МЖС УЛ НАДЕЖДА 30 А Б 32 А Б САНДАНСКИ</v>
          </cell>
          <cell r="D1192" t="str">
            <v>обл.БЛАГОЕВГРАД</v>
          </cell>
          <cell r="E1192" t="str">
            <v>общ.САНДАНСКИ</v>
          </cell>
          <cell r="F1192" t="str">
            <v>гр.САНДАНСКИ</v>
          </cell>
          <cell r="G1192" t="str">
            <v>"СИМЕКС" ЕООД</v>
          </cell>
          <cell r="H1192" t="str">
            <v>358ВКС013</v>
          </cell>
          <cell r="I1192">
            <v>42517</v>
          </cell>
          <cell r="J1192" t="str">
            <v>1972</v>
          </cell>
          <cell r="K1192">
            <v>1648.11</v>
          </cell>
          <cell r="L1192">
            <v>1610</v>
          </cell>
          <cell r="M1192">
            <v>258.2</v>
          </cell>
          <cell r="N1192">
            <v>86.1</v>
          </cell>
          <cell r="O1192">
            <v>272337.55</v>
          </cell>
          <cell r="P1192">
            <v>415547</v>
          </cell>
          <cell r="Q1192">
            <v>138492</v>
          </cell>
          <cell r="R1192">
            <v>0</v>
          </cell>
          <cell r="S1192" t="str">
            <v>E</v>
          </cell>
          <cell r="T1192" t="str">
            <v>B</v>
          </cell>
          <cell r="U1192" t="str">
            <v>Изолация на външна стена , Изолация на под, Изолация на покрив, Мерки по осветление, Подмяна на дограма</v>
          </cell>
          <cell r="V1192">
            <v>277054</v>
          </cell>
          <cell r="W1192">
            <v>22.989599999999999</v>
          </cell>
          <cell r="X1192">
            <v>18344.743999999999</v>
          </cell>
          <cell r="Y1192">
            <v>168518.755</v>
          </cell>
          <cell r="Z1192">
            <v>9.1861999999999995</v>
          </cell>
          <cell r="AA1192" t="str">
            <v>„НП за ЕЕ на МЖС"</v>
          </cell>
          <cell r="AB1192">
            <v>66.67</v>
          </cell>
        </row>
        <row r="1193">
          <cell r="A1193">
            <v>176968495</v>
          </cell>
          <cell r="B1193" t="str">
            <v>Сдружение на собствениците ГР. САНДАНСКИ,УЛ. СИРМА ВОЙВОДА 23,25,27,29,31</v>
          </cell>
          <cell r="C1193" t="str">
            <v>МЖС УЛ СИРМА ВОЙВОДА 23 ДО 31 САНДАНСКИ</v>
          </cell>
          <cell r="D1193" t="str">
            <v>обл.БЛАГОЕВГРАД</v>
          </cell>
          <cell r="E1193" t="str">
            <v>общ.САНДАНСКИ</v>
          </cell>
          <cell r="F1193" t="str">
            <v>гр.САНДАНСКИ</v>
          </cell>
          <cell r="G1193" t="str">
            <v>"СИМЕКС" ЕООД</v>
          </cell>
          <cell r="H1193" t="str">
            <v>358ВКС014</v>
          </cell>
          <cell r="I1193">
            <v>42517</v>
          </cell>
          <cell r="J1193" t="str">
            <v>1988</v>
          </cell>
          <cell r="K1193">
            <v>3816</v>
          </cell>
          <cell r="L1193">
            <v>3580</v>
          </cell>
          <cell r="M1193">
            <v>253.5</v>
          </cell>
          <cell r="N1193">
            <v>84.3</v>
          </cell>
          <cell r="O1193">
            <v>536119.52</v>
          </cell>
          <cell r="P1193">
            <v>907471</v>
          </cell>
          <cell r="Q1193">
            <v>301647</v>
          </cell>
          <cell r="R1193">
            <v>0</v>
          </cell>
          <cell r="S1193" t="str">
            <v>E</v>
          </cell>
          <cell r="T1193" t="str">
            <v>B</v>
          </cell>
          <cell r="U1193" t="str">
            <v>Изолация на външна стена , Изолация на под, Изолация на покрив, Мерки по осветление, Подмяна на дограма</v>
          </cell>
          <cell r="V1193">
            <v>605824</v>
          </cell>
          <cell r="W1193">
            <v>50.116100000000003</v>
          </cell>
          <cell r="X1193">
            <v>40050.180999999997</v>
          </cell>
          <cell r="Y1193">
            <v>369475.5</v>
          </cell>
          <cell r="Z1193">
            <v>9.2253000000000007</v>
          </cell>
          <cell r="AA1193" t="str">
            <v>„НП за ЕЕ на МЖС"</v>
          </cell>
          <cell r="AB1193">
            <v>66.75</v>
          </cell>
        </row>
        <row r="1194">
          <cell r="A1194">
            <v>176971452</v>
          </cell>
          <cell r="B1194" t="str">
            <v>СДРУЖЕНИЕ НА СОБСТВЕНИЦИТЕ,ГР.САНДАНСКИ,УЛ.ЕМАНУИЛ ВАСКИДОВИЧ 5</v>
          </cell>
          <cell r="C1194" t="str">
            <v>МЖС УЛ ЕМАНУИЛ ВАСКИДОВИЧ 5 САНДАНСКИ</v>
          </cell>
          <cell r="D1194" t="str">
            <v>обл.БЛАГОЕВГРАД</v>
          </cell>
          <cell r="E1194" t="str">
            <v>общ.САНДАНСКИ</v>
          </cell>
          <cell r="F1194" t="str">
            <v>гр.САНДАНСКИ</v>
          </cell>
          <cell r="G1194" t="str">
            <v>"СИМЕКС" ЕООД</v>
          </cell>
          <cell r="H1194" t="str">
            <v>358ВКС015</v>
          </cell>
          <cell r="I1194">
            <v>42517</v>
          </cell>
          <cell r="J1194" t="str">
            <v>1989</v>
          </cell>
          <cell r="K1194">
            <v>1322.55</v>
          </cell>
          <cell r="L1194">
            <v>1126</v>
          </cell>
          <cell r="M1194">
            <v>290.60000000000002</v>
          </cell>
          <cell r="N1194">
            <v>91.3</v>
          </cell>
          <cell r="O1194">
            <v>191789.34</v>
          </cell>
          <cell r="P1194">
            <v>327215</v>
          </cell>
          <cell r="Q1194">
            <v>102750</v>
          </cell>
          <cell r="R1194">
            <v>0</v>
          </cell>
          <cell r="S1194" t="str">
            <v>E</v>
          </cell>
          <cell r="T1194" t="str">
            <v>B</v>
          </cell>
          <cell r="U1194" t="str">
            <v>Изолация на външна стена , Изолация на под, Изолация на покрив, Мерки по осветление, Подмяна на дограма</v>
          </cell>
          <cell r="V1194">
            <v>224465</v>
          </cell>
          <cell r="W1194">
            <v>18.591799999999999</v>
          </cell>
          <cell r="X1194">
            <v>14842.512000000001</v>
          </cell>
          <cell r="Y1194">
            <v>132976.54999999999</v>
          </cell>
          <cell r="Z1194">
            <v>8.9590999999999994</v>
          </cell>
          <cell r="AA1194" t="str">
            <v>„НП за ЕЕ на МЖС"</v>
          </cell>
          <cell r="AB1194">
            <v>68.59</v>
          </cell>
        </row>
        <row r="1195">
          <cell r="A1195">
            <v>176821698</v>
          </cell>
          <cell r="B1195" t="str">
            <v>СДРУЖЕНИЕ НА СОБСТВЕНИЦИТЕ "ЗОРА-38 ГР. СОФИЯ, РАЙОН ИЗГРЕВ УЛ. ЕЛЕМАГ #2, БЛ.304</v>
          </cell>
          <cell r="C1195" t="str">
            <v>ЖС-СОФИЯ, БЛОК 304, ЖК ИЗГРЕВ</v>
          </cell>
          <cell r="D1195" t="str">
            <v>обл.СОФИЯ-ГРАД</v>
          </cell>
          <cell r="E1195" t="str">
            <v>общ.СТОЛИЧНА</v>
          </cell>
          <cell r="F1195" t="str">
            <v>гр.СОФИЯ</v>
          </cell>
          <cell r="G1195" t="str">
            <v>"СОФИНВЕСТ" ЕООД</v>
          </cell>
          <cell r="H1195" t="str">
            <v>363СОФ081</v>
          </cell>
          <cell r="I1195">
            <v>42249</v>
          </cell>
          <cell r="J1195" t="str">
            <v>1976</v>
          </cell>
          <cell r="K1195">
            <v>4805.7</v>
          </cell>
          <cell r="L1195">
            <v>4104.5</v>
          </cell>
          <cell r="M1195">
            <v>209.6</v>
          </cell>
          <cell r="N1195">
            <v>125.6</v>
          </cell>
          <cell r="O1195">
            <v>860469</v>
          </cell>
          <cell r="P1195">
            <v>860469</v>
          </cell>
          <cell r="Q1195">
            <v>515700</v>
          </cell>
          <cell r="R1195">
            <v>845270</v>
          </cell>
          <cell r="S1195" t="str">
            <v>E</v>
          </cell>
          <cell r="T1195" t="str">
            <v>С</v>
          </cell>
          <cell r="U1195" t="str">
            <v>Изолация на външна стена , Мерки по сградни инсталации(тръбна мрежа), Подмяна на дограма</v>
          </cell>
          <cell r="V1195">
            <v>344801</v>
          </cell>
          <cell r="W1195">
            <v>104.89</v>
          </cell>
          <cell r="X1195">
            <v>35578</v>
          </cell>
          <cell r="Y1195">
            <v>131415</v>
          </cell>
          <cell r="Z1195">
            <v>3.6937000000000002</v>
          </cell>
          <cell r="AA1195" t="str">
            <v>„НП за ЕЕ на МЖС"</v>
          </cell>
          <cell r="AB1195">
            <v>40.07</v>
          </cell>
        </row>
        <row r="1196">
          <cell r="A1196">
            <v>176815211</v>
          </cell>
          <cell r="B1196" t="str">
            <v>СДРУЖЕНИЕ НА СОБСТВЕНИЦИТЕ"ГР.СОФИЯ, Р-Н КРЕМИКОВЦИ, Ж.К. КРЕМИКОВЦИ, БЛ.4А"</v>
          </cell>
          <cell r="C1196" t="str">
            <v>ЖИЛ. СГР.-СОФИЯ, КВ. КРЕМИКОВЦИ</v>
          </cell>
          <cell r="D1196" t="str">
            <v>обл.СОФИЯ-ГРАД</v>
          </cell>
          <cell r="E1196" t="str">
            <v>общ.СТОЛИЧНА</v>
          </cell>
          <cell r="F1196" t="str">
            <v>гр.СОФИЯ</v>
          </cell>
          <cell r="G1196" t="str">
            <v>"СОФИНВЕСТ" ЕООД</v>
          </cell>
          <cell r="H1196" t="str">
            <v>363СОФ082</v>
          </cell>
          <cell r="I1196">
            <v>42249</v>
          </cell>
          <cell r="J1196" t="str">
            <v>1997</v>
          </cell>
          <cell r="K1196">
            <v>5916</v>
          </cell>
          <cell r="L1196">
            <v>4152.8999999999996</v>
          </cell>
          <cell r="M1196">
            <v>181.4</v>
          </cell>
          <cell r="N1196">
            <v>99.8</v>
          </cell>
          <cell r="O1196">
            <v>753210</v>
          </cell>
          <cell r="P1196">
            <v>753210</v>
          </cell>
          <cell r="Q1196">
            <v>414400</v>
          </cell>
          <cell r="R1196">
            <v>0</v>
          </cell>
          <cell r="S1196" t="str">
            <v>E</v>
          </cell>
          <cell r="T1196" t="str">
            <v>С</v>
          </cell>
          <cell r="U1196" t="str">
            <v>Изолация на външна стена , Мерки по сградни инсталации(тръбна мрежа), Подмяна на дограма</v>
          </cell>
          <cell r="V1196">
            <v>338817</v>
          </cell>
          <cell r="W1196">
            <v>89.04</v>
          </cell>
          <cell r="X1196">
            <v>34545</v>
          </cell>
          <cell r="Y1196">
            <v>284830</v>
          </cell>
          <cell r="Z1196">
            <v>8.2451000000000008</v>
          </cell>
          <cell r="AA1196" t="str">
            <v>„НП за ЕЕ на МЖС"</v>
          </cell>
          <cell r="AB1196">
            <v>44.98</v>
          </cell>
        </row>
        <row r="1197">
          <cell r="A1197">
            <v>176817949</v>
          </cell>
          <cell r="B1197" t="str">
            <v>СС " РАЙОН СЛАТИНА, УЛ. ГЕО МИЛЕВ 116А, Ж.К. СЛАТИНА, БЛ.#54"</v>
          </cell>
          <cell r="C1197" t="str">
            <v>ЖИЛ. БЛОК-СОФИЯ, РАЙОН СЛАТИНА</v>
          </cell>
          <cell r="D1197" t="str">
            <v>обл.СОФИЯ-ГРАД</v>
          </cell>
          <cell r="E1197" t="str">
            <v>общ.СТОЛИЧНА</v>
          </cell>
          <cell r="F1197" t="str">
            <v>гр.СОФИЯ</v>
          </cell>
          <cell r="G1197" t="str">
            <v>"СОФИНВЕСТ" ЕООД</v>
          </cell>
          <cell r="H1197" t="str">
            <v>363СОФ083</v>
          </cell>
          <cell r="I1197">
            <v>42249</v>
          </cell>
          <cell r="J1197" t="str">
            <v>1980/1981</v>
          </cell>
          <cell r="K1197">
            <v>4690</v>
          </cell>
          <cell r="L1197">
            <v>4169</v>
          </cell>
          <cell r="M1197">
            <v>157.9</v>
          </cell>
          <cell r="N1197">
            <v>111.1</v>
          </cell>
          <cell r="O1197">
            <v>555778</v>
          </cell>
          <cell r="P1197">
            <v>658104</v>
          </cell>
          <cell r="Q1197">
            <v>463285</v>
          </cell>
          <cell r="R1197">
            <v>396787</v>
          </cell>
          <cell r="S1197" t="str">
            <v>D</v>
          </cell>
          <cell r="T1197" t="str">
            <v>С</v>
          </cell>
          <cell r="U1197" t="str">
            <v>Изолация на външна стена , Изолация на покрив, Подмяна на дограма</v>
          </cell>
          <cell r="V1197">
            <v>194819</v>
          </cell>
          <cell r="W1197">
            <v>64.739999999999995</v>
          </cell>
          <cell r="X1197">
            <v>19560</v>
          </cell>
          <cell r="Y1197">
            <v>159257.66</v>
          </cell>
          <cell r="Z1197">
            <v>8.1419999999999995</v>
          </cell>
          <cell r="AA1197" t="str">
            <v>„НП за ЕЕ на МЖС"</v>
          </cell>
          <cell r="AB1197">
            <v>29.6</v>
          </cell>
        </row>
        <row r="1198">
          <cell r="A1198">
            <v>176818905</v>
          </cell>
          <cell r="B1198" t="str">
            <v>СДРУЖЕНИЕ НА СОБСТВЕНИЦИТЕ "ДРУЖБА 1-БЛ.125 ГР. СОФИЯ РАЙОН ИСКЪР</v>
          </cell>
          <cell r="C1198" t="str">
            <v>МЖС - СОФИЯ</v>
          </cell>
          <cell r="D1198" t="str">
            <v>обл.СОФИЯ-ГРАД</v>
          </cell>
          <cell r="E1198" t="str">
            <v>общ.СТОЛИЧНА</v>
          </cell>
          <cell r="F1198" t="str">
            <v>гр.СОФИЯ</v>
          </cell>
          <cell r="G1198" t="str">
            <v>"СОФИНВЕСТ" ЕООД</v>
          </cell>
          <cell r="H1198" t="str">
            <v>363СОФ084</v>
          </cell>
          <cell r="I1198">
            <v>42249</v>
          </cell>
          <cell r="J1198" t="str">
            <v>1980</v>
          </cell>
          <cell r="K1198">
            <v>7365</v>
          </cell>
          <cell r="L1198">
            <v>6141</v>
          </cell>
          <cell r="M1198">
            <v>261.2</v>
          </cell>
          <cell r="N1198">
            <v>135.6</v>
          </cell>
          <cell r="O1198">
            <v>678059</v>
          </cell>
          <cell r="P1198">
            <v>1604154</v>
          </cell>
          <cell r="Q1198">
            <v>832200</v>
          </cell>
          <cell r="R1198">
            <v>510000</v>
          </cell>
          <cell r="S1198" t="str">
            <v>F</v>
          </cell>
          <cell r="T1198" t="str">
            <v>С</v>
          </cell>
          <cell r="U1198" t="str">
            <v>Изолация на външна стена , Изолация на покрив, Подмяна на дограма</v>
          </cell>
          <cell r="V1198">
            <v>779113</v>
          </cell>
          <cell r="W1198">
            <v>254.84</v>
          </cell>
          <cell r="X1198">
            <v>73750</v>
          </cell>
          <cell r="Y1198">
            <v>312129</v>
          </cell>
          <cell r="Z1198">
            <v>4.2321999999999997</v>
          </cell>
          <cell r="AA1198" t="str">
            <v>„НП за ЕЕ на МЖС"</v>
          </cell>
          <cell r="AB1198">
            <v>48.56</v>
          </cell>
        </row>
        <row r="1199">
          <cell r="A1199">
            <v>176813491</v>
          </cell>
          <cell r="B1199" t="str">
            <v>СДРУЖЕНИЕ НА СОБСТВЕНИЦИТЕ "ЖИЛ. БЛОК, ГР.СОФИЯ, Ж.К. ДРУЖБА 2, БЛ. 202</v>
          </cell>
          <cell r="C1199" t="str">
            <v>МЖС - ДРУЖБА</v>
          </cell>
          <cell r="D1199" t="str">
            <v>обл.СОФИЯ-ГРАД</v>
          </cell>
          <cell r="E1199" t="str">
            <v>общ.СТОЛИЧНА</v>
          </cell>
          <cell r="F1199" t="str">
            <v>гр.СОФИЯ</v>
          </cell>
          <cell r="G1199" t="str">
            <v>"СОФИНВЕСТ" ЕООД</v>
          </cell>
          <cell r="H1199" t="str">
            <v>363СОФ085</v>
          </cell>
          <cell r="I1199">
            <v>42249</v>
          </cell>
          <cell r="J1199" t="str">
            <v>1993</v>
          </cell>
          <cell r="K1199">
            <v>10499</v>
          </cell>
          <cell r="L1199">
            <v>10367</v>
          </cell>
          <cell r="M1199">
            <v>94.8</v>
          </cell>
          <cell r="N1199">
            <v>66.2</v>
          </cell>
          <cell r="O1199">
            <v>841262</v>
          </cell>
          <cell r="P1199">
            <v>982997</v>
          </cell>
          <cell r="Q1199">
            <v>686250</v>
          </cell>
          <cell r="R1199">
            <v>0</v>
          </cell>
          <cell r="S1199" t="str">
            <v>D</v>
          </cell>
          <cell r="T1199" t="str">
            <v>С</v>
          </cell>
          <cell r="U1199" t="str">
            <v>Изолация на външна стена , Изолация на под, Изолация на покрив, Подмяна на дограма</v>
          </cell>
          <cell r="V1199">
            <v>296744.45</v>
          </cell>
          <cell r="W1199">
            <v>209.12</v>
          </cell>
          <cell r="X1199">
            <v>52693.9</v>
          </cell>
          <cell r="Y1199">
            <v>368342.71</v>
          </cell>
          <cell r="Z1199">
            <v>6.9901999999999997</v>
          </cell>
          <cell r="AA1199" t="str">
            <v>„НП за ЕЕ на МЖС"</v>
          </cell>
          <cell r="AB1199">
            <v>30.18</v>
          </cell>
        </row>
        <row r="1200">
          <cell r="A1200">
            <v>176822437</v>
          </cell>
          <cell r="B1200" t="str">
            <v>СДРУЖЕНИЕ НА СОБСТВЕНИЦИТЕ "Ж.К.СЕРДИКА БЛ.13, ГР.СОФИЯ</v>
          </cell>
          <cell r="C1200" t="str">
            <v>МЖС  СОФИЯ</v>
          </cell>
          <cell r="D1200" t="str">
            <v>обл.СОФИЯ-ГРАД</v>
          </cell>
          <cell r="E1200" t="str">
            <v>общ.СТОЛИЧНА</v>
          </cell>
          <cell r="F1200" t="str">
            <v>гр.СОФИЯ</v>
          </cell>
          <cell r="G1200" t="str">
            <v>"СОФИНВЕСТ" ЕООД</v>
          </cell>
          <cell r="H1200" t="str">
            <v>363СОФ086</v>
          </cell>
          <cell r="I1200">
            <v>42249</v>
          </cell>
          <cell r="J1200" t="str">
            <v>1978</v>
          </cell>
          <cell r="K1200">
            <v>6095</v>
          </cell>
          <cell r="L1200">
            <v>5418</v>
          </cell>
          <cell r="M1200">
            <v>174.6</v>
          </cell>
          <cell r="N1200">
            <v>114.5</v>
          </cell>
          <cell r="O1200">
            <v>605574</v>
          </cell>
          <cell r="P1200">
            <v>945891</v>
          </cell>
          <cell r="Q1200">
            <v>620500</v>
          </cell>
          <cell r="R1200">
            <v>435128</v>
          </cell>
          <cell r="S1200" t="str">
            <v>D</v>
          </cell>
          <cell r="T1200" t="str">
            <v>С</v>
          </cell>
          <cell r="U1200" t="str">
            <v>Изолация на външна стена , Изолация на покрив, Подмяна на дограма</v>
          </cell>
          <cell r="V1200">
            <v>325363</v>
          </cell>
          <cell r="W1200">
            <v>99.52</v>
          </cell>
          <cell r="X1200">
            <v>30552</v>
          </cell>
          <cell r="Y1200">
            <v>207457.7</v>
          </cell>
          <cell r="Z1200">
            <v>6.7903000000000002</v>
          </cell>
          <cell r="AA1200" t="str">
            <v>„НП за ЕЕ на МЖС"</v>
          </cell>
          <cell r="AB1200">
            <v>34.39</v>
          </cell>
        </row>
        <row r="1201">
          <cell r="A1201">
            <v>176820808</v>
          </cell>
          <cell r="B1201" t="str">
            <v>СДРУЖЕНИЕ НА СОБСТВЕНИЦИТЕ "ГР.СОФИЯ,СО РАЙОН МЛАДОСТ 4 БЛ.474"</v>
          </cell>
          <cell r="C1201" t="str">
            <v>МЖС-СОФИЯ, ЖК. МЛАДОСТ</v>
          </cell>
          <cell r="D1201" t="str">
            <v>обл.СОФИЯ-ГРАД</v>
          </cell>
          <cell r="E1201" t="str">
            <v>общ.СТОЛИЧНА</v>
          </cell>
          <cell r="F1201" t="str">
            <v>гр.СОФИЯ</v>
          </cell>
          <cell r="G1201" t="str">
            <v>"СОФИНВЕСТ" ЕООД</v>
          </cell>
          <cell r="H1201" t="str">
            <v>363СОФ087</v>
          </cell>
          <cell r="I1201">
            <v>42249</v>
          </cell>
          <cell r="J1201" t="str">
            <v>1982</v>
          </cell>
          <cell r="K1201">
            <v>7684</v>
          </cell>
          <cell r="L1201">
            <v>6935</v>
          </cell>
          <cell r="M1201">
            <v>155.4</v>
          </cell>
          <cell r="N1201">
            <v>117</v>
          </cell>
          <cell r="O1201">
            <v>852772</v>
          </cell>
          <cell r="P1201">
            <v>1077399</v>
          </cell>
          <cell r="Q1201">
            <v>811634</v>
          </cell>
          <cell r="R1201">
            <v>574014</v>
          </cell>
          <cell r="S1201" t="str">
            <v>D</v>
          </cell>
          <cell r="T1201" t="str">
            <v>С</v>
          </cell>
          <cell r="U1201" t="str">
            <v>Изолация на външна стена , Изолация на под, Изолация на покрив, Подмяна на дограма</v>
          </cell>
          <cell r="V1201">
            <v>265764.5</v>
          </cell>
          <cell r="W1201">
            <v>91.12</v>
          </cell>
          <cell r="X1201">
            <v>28756</v>
          </cell>
          <cell r="Y1201">
            <v>264809</v>
          </cell>
          <cell r="Z1201">
            <v>9.2088000000000001</v>
          </cell>
          <cell r="AA1201" t="str">
            <v>„НП за ЕЕ на МЖС"</v>
          </cell>
          <cell r="AB1201">
            <v>24.66</v>
          </cell>
        </row>
        <row r="1202">
          <cell r="A1202">
            <v>176816135</v>
          </cell>
          <cell r="B1202" t="str">
            <v>СДРУЖЕНИЕ НА САБСТВЕНИЦИТЕ "СОФИЯ-ЛЮЛИН БЛ.604 ГР.СОФИЯ РАЙОН ЛЮЛИН Ж.К.ЛЮЛИН БЛ.604 ВХ.А"</v>
          </cell>
          <cell r="C1202" t="str">
            <v>ЖИЛ. СГР.-СОФИЯ, РАЙОН ЛЮЛИН</v>
          </cell>
          <cell r="D1202" t="str">
            <v>обл.СОФИЯ-ГРАД</v>
          </cell>
          <cell r="E1202" t="str">
            <v>общ.СТОЛИЧНА</v>
          </cell>
          <cell r="F1202" t="str">
            <v>гр.СОФИЯ</v>
          </cell>
          <cell r="G1202" t="str">
            <v>"СОФИНВЕСТ" ЕООД</v>
          </cell>
          <cell r="H1202" t="str">
            <v>363СОФ088</v>
          </cell>
          <cell r="I1202">
            <v>42249</v>
          </cell>
          <cell r="J1202" t="str">
            <v>1994</v>
          </cell>
          <cell r="K1202">
            <v>6885.4</v>
          </cell>
          <cell r="L1202">
            <v>6254.84</v>
          </cell>
          <cell r="M1202">
            <v>175.7</v>
          </cell>
          <cell r="N1202">
            <v>125.4</v>
          </cell>
          <cell r="O1202">
            <v>758202</v>
          </cell>
          <cell r="P1202">
            <v>1098990</v>
          </cell>
          <cell r="Q1202">
            <v>784163</v>
          </cell>
          <cell r="R1202">
            <v>530635</v>
          </cell>
          <cell r="S1202" t="str">
            <v>D</v>
          </cell>
          <cell r="T1202" t="str">
            <v>С</v>
          </cell>
          <cell r="U1202" t="str">
            <v>Изолация на външна стена , Изолация на под, Изолация на покрив, Мерки по осветление, Подмяна на дограма</v>
          </cell>
          <cell r="V1202">
            <v>314825.59999999998</v>
          </cell>
          <cell r="W1202">
            <v>111.14</v>
          </cell>
          <cell r="X1202">
            <v>26955.01</v>
          </cell>
          <cell r="Y1202">
            <v>323952.11</v>
          </cell>
          <cell r="Z1202">
            <v>12.0182</v>
          </cell>
          <cell r="AA1202" t="str">
            <v>„НП за ЕЕ на МЖС"</v>
          </cell>
          <cell r="AB1202">
            <v>28.64</v>
          </cell>
        </row>
        <row r="1203">
          <cell r="A1203">
            <v>176817187</v>
          </cell>
          <cell r="B1203" t="str">
            <v>СДРУЖЕНИЕ НА СОБСТВЕНИЦИТЕ "ГР.СОФИЯ, РАЙОН ИСКЪР Ж.К. ДРУЖБА 1 БЛ.34</v>
          </cell>
          <cell r="C1203" t="str">
            <v>МЖС ДРУЖБА БЛ.34</v>
          </cell>
          <cell r="D1203" t="str">
            <v>обл.СОФИЯ-ГРАД</v>
          </cell>
          <cell r="E1203" t="str">
            <v>общ.СТОЛИЧНА</v>
          </cell>
          <cell r="F1203" t="str">
            <v>гр.СОФИЯ</v>
          </cell>
          <cell r="G1203" t="str">
            <v>"СОФИНВЕСТ" ЕООД</v>
          </cell>
          <cell r="H1203" t="str">
            <v>363СОФ089</v>
          </cell>
          <cell r="I1203">
            <v>42249</v>
          </cell>
          <cell r="J1203" t="str">
            <v>1968</v>
          </cell>
          <cell r="K1203">
            <v>7512.3</v>
          </cell>
          <cell r="L1203">
            <v>6473</v>
          </cell>
          <cell r="M1203">
            <v>203.5</v>
          </cell>
          <cell r="N1203">
            <v>108</v>
          </cell>
          <cell r="O1203">
            <v>876951</v>
          </cell>
          <cell r="P1203">
            <v>1317362</v>
          </cell>
          <cell r="Q1203">
            <v>700000</v>
          </cell>
          <cell r="R1203">
            <v>638946</v>
          </cell>
          <cell r="S1203" t="str">
            <v>E</v>
          </cell>
          <cell r="T1203" t="str">
            <v>С</v>
          </cell>
          <cell r="U1203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1203">
            <v>617471</v>
          </cell>
          <cell r="W1203">
            <v>246.07</v>
          </cell>
          <cell r="X1203">
            <v>125075</v>
          </cell>
          <cell r="Y1203">
            <v>977807</v>
          </cell>
          <cell r="Z1203">
            <v>7.8177000000000003</v>
          </cell>
          <cell r="AA1203" t="str">
            <v>„НП за ЕЕ на МЖС"</v>
          </cell>
          <cell r="AB1203">
            <v>46.87</v>
          </cell>
        </row>
        <row r="1204">
          <cell r="A1204">
            <v>176819262</v>
          </cell>
          <cell r="B1204" t="str">
            <v>СДРУЖЕНИЕ НА СОБСТВЕНИЦИТЕ"ТОПЛИНА 20А, ГР.СОФИЯ, ЖК КРАСНА ПОЛЯНА, БЛ20А</v>
          </cell>
          <cell r="C1204" t="str">
            <v>МЖС-КР. ПОЛЯНА</v>
          </cell>
          <cell r="D1204" t="str">
            <v>обл.СОФИЯ-ГРАД</v>
          </cell>
          <cell r="E1204" t="str">
            <v>общ.СТОЛИЧНА</v>
          </cell>
          <cell r="F1204" t="str">
            <v>гр.СОФИЯ</v>
          </cell>
          <cell r="G1204" t="str">
            <v>"СОФИНВЕСТ" ЕООД</v>
          </cell>
          <cell r="H1204" t="str">
            <v>363СОФ090</v>
          </cell>
          <cell r="I1204">
            <v>42249</v>
          </cell>
          <cell r="J1204" t="str">
            <v>1978</v>
          </cell>
          <cell r="K1204">
            <v>7151</v>
          </cell>
          <cell r="L1204">
            <v>6334.5</v>
          </cell>
          <cell r="M1204">
            <v>162.4</v>
          </cell>
          <cell r="N1204">
            <v>115.2</v>
          </cell>
          <cell r="O1204">
            <v>665890.4</v>
          </cell>
          <cell r="P1204">
            <v>1028648</v>
          </cell>
          <cell r="Q1204">
            <v>729400</v>
          </cell>
          <cell r="R1204">
            <v>544090</v>
          </cell>
          <cell r="S1204" t="str">
            <v>D</v>
          </cell>
          <cell r="T1204" t="str">
            <v>С</v>
          </cell>
          <cell r="U1204" t="str">
            <v>Изолация на външна стена , Изолация на покрив, Подмяна на дограма</v>
          </cell>
          <cell r="V1204">
            <v>303214</v>
          </cell>
          <cell r="W1204">
            <v>110.38</v>
          </cell>
          <cell r="X1204">
            <v>34566</v>
          </cell>
          <cell r="Y1204">
            <v>195577</v>
          </cell>
          <cell r="Z1204">
            <v>5.6580000000000004</v>
          </cell>
          <cell r="AA1204" t="str">
            <v>„НП за ЕЕ на МЖС"</v>
          </cell>
          <cell r="AB1204">
            <v>29.47</v>
          </cell>
        </row>
        <row r="1205">
          <cell r="A1205">
            <v>176824819</v>
          </cell>
          <cell r="B1205" t="str">
            <v>СДРУЖЕНИЕ НА СОБСТВЕНИЦИТЕ "ХАДЖИ ДИМИТЪР БЛ.29, ГР.СОФИЯ</v>
          </cell>
          <cell r="C1205" t="str">
            <v>МЖС  СОФИЯ</v>
          </cell>
          <cell r="D1205" t="str">
            <v>обл.СОФИЯ-ГРАД</v>
          </cell>
          <cell r="E1205" t="str">
            <v>общ.СТОЛИЧНА</v>
          </cell>
          <cell r="F1205" t="str">
            <v>гр.СОФИЯ</v>
          </cell>
          <cell r="G1205" t="str">
            <v>"СОФИНВЕСТ" ЕООД</v>
          </cell>
          <cell r="H1205" t="str">
            <v>363СОФ091</v>
          </cell>
          <cell r="I1205">
            <v>42249</v>
          </cell>
          <cell r="J1205" t="str">
            <v>1968</v>
          </cell>
          <cell r="K1205">
            <v>7577</v>
          </cell>
          <cell r="L1205">
            <v>6118.6</v>
          </cell>
          <cell r="M1205">
            <v>185.5</v>
          </cell>
          <cell r="N1205">
            <v>95.3</v>
          </cell>
          <cell r="O1205">
            <v>747699</v>
          </cell>
          <cell r="P1205">
            <v>1135170</v>
          </cell>
          <cell r="Q1205">
            <v>583000</v>
          </cell>
          <cell r="R1205">
            <v>360154</v>
          </cell>
          <cell r="S1205" t="str">
            <v>E</v>
          </cell>
          <cell r="T1205" t="str">
            <v>С</v>
          </cell>
          <cell r="U1205" t="str">
            <v>Изолация на външна стена , Изолация на под, Изолация на покрив, Подмяна на дограма</v>
          </cell>
          <cell r="V1205">
            <v>553015.43999999994</v>
          </cell>
          <cell r="W1205">
            <v>182.53</v>
          </cell>
          <cell r="X1205">
            <v>45771.73</v>
          </cell>
          <cell r="Y1205">
            <v>569261.5</v>
          </cell>
          <cell r="Z1205">
            <v>12.4369</v>
          </cell>
          <cell r="AA1205" t="str">
            <v>„НП за ЕЕ на МЖС"</v>
          </cell>
          <cell r="AB1205">
            <v>48.71</v>
          </cell>
        </row>
        <row r="1206">
          <cell r="A1206">
            <v>176819430</v>
          </cell>
          <cell r="B1206" t="str">
            <v xml:space="preserve">СС " ТУЛЧА 95, ГР. СОФИЯ, РАЙОН ТРИАДИЦА, Ж.К. СТРЕЛБИЩЕ, УЛ. ТУЛЧА, БЛ.95 </v>
          </cell>
          <cell r="C1206" t="str">
            <v>МЖС-ТУЛЧА-95</v>
          </cell>
          <cell r="D1206" t="str">
            <v>обл.СОФИЯ-ГРАД</v>
          </cell>
          <cell r="E1206" t="str">
            <v>общ.СТОЛИЧНА</v>
          </cell>
          <cell r="F1206" t="str">
            <v>гр.СОФИЯ</v>
          </cell>
          <cell r="G1206" t="str">
            <v>"СОФИНВЕСТ" ЕООД</v>
          </cell>
          <cell r="H1206" t="str">
            <v>363СОФ092</v>
          </cell>
          <cell r="I1206">
            <v>42249</v>
          </cell>
          <cell r="J1206" t="str">
            <v>1997</v>
          </cell>
          <cell r="K1206">
            <v>10544.5</v>
          </cell>
          <cell r="L1206">
            <v>8606</v>
          </cell>
          <cell r="M1206">
            <v>283</v>
          </cell>
          <cell r="N1206">
            <v>121</v>
          </cell>
          <cell r="O1206">
            <v>1101569</v>
          </cell>
          <cell r="P1206">
            <v>2435113</v>
          </cell>
          <cell r="Q1206">
            <v>1042000</v>
          </cell>
          <cell r="R1206">
            <v>821622</v>
          </cell>
          <cell r="S1206" t="str">
            <v>F</v>
          </cell>
          <cell r="T1206" t="str">
            <v>С</v>
          </cell>
          <cell r="U1206" t="str">
            <v>Изолация на външна стена , Изолация на под, Изолация на покрив, Мерки по абонатна станция, Подмяна на дограма</v>
          </cell>
          <cell r="V1206">
            <v>1393007</v>
          </cell>
          <cell r="W1206">
            <v>403.97</v>
          </cell>
          <cell r="X1206">
            <v>250742</v>
          </cell>
          <cell r="Y1206">
            <v>813019</v>
          </cell>
          <cell r="Z1206">
            <v>3.2423999999999999</v>
          </cell>
          <cell r="AA1206" t="str">
            <v>„НП за ЕЕ на МЖС"</v>
          </cell>
          <cell r="AB1206">
            <v>57.2</v>
          </cell>
        </row>
        <row r="1207">
          <cell r="A1207">
            <v>176816021</v>
          </cell>
          <cell r="B1207" t="str">
            <v>СРУЖЕНИЕ НА СОБТВ-ТЕ "УЛ. МЪДРЕН, БЛ.# 27, ГР. СОФИЯ, РАЙОН СЛАТИНА</v>
          </cell>
          <cell r="C1207" t="str">
            <v>МЖС СОФИЯ</v>
          </cell>
          <cell r="D1207" t="str">
            <v>обл.СОФИЯ-ГРАД</v>
          </cell>
          <cell r="E1207" t="str">
            <v>общ.СТОЛИЧНА</v>
          </cell>
          <cell r="F1207" t="str">
            <v>гр.СОФИЯ</v>
          </cell>
          <cell r="G1207" t="str">
            <v>"СОФИНВЕСТ" ЕООД</v>
          </cell>
          <cell r="H1207" t="str">
            <v>363СОФ093</v>
          </cell>
          <cell r="I1207">
            <v>42264</v>
          </cell>
          <cell r="J1207" t="str">
            <v>1993</v>
          </cell>
          <cell r="K1207">
            <v>6963</v>
          </cell>
          <cell r="L1207">
            <v>6254.84</v>
          </cell>
          <cell r="M1207">
            <v>168.2</v>
          </cell>
          <cell r="N1207">
            <v>123.2</v>
          </cell>
          <cell r="O1207">
            <v>813155</v>
          </cell>
          <cell r="P1207">
            <v>1052257</v>
          </cell>
          <cell r="Q1207">
            <v>770800</v>
          </cell>
          <cell r="R1207">
            <v>568689</v>
          </cell>
          <cell r="S1207" t="str">
            <v>D</v>
          </cell>
          <cell r="T1207" t="str">
            <v>С</v>
          </cell>
          <cell r="U1207" t="str">
            <v>Изолация на външна стена , Изолация на под, Подмяна на дограма</v>
          </cell>
          <cell r="V1207">
            <v>291414.90000000002</v>
          </cell>
          <cell r="W1207">
            <v>102.5</v>
          </cell>
          <cell r="X1207">
            <v>25405.83</v>
          </cell>
          <cell r="Y1207">
            <v>298790.67</v>
          </cell>
          <cell r="Z1207">
            <v>11.7607</v>
          </cell>
          <cell r="AA1207" t="str">
            <v>„НП за ЕЕ на МЖС"</v>
          </cell>
          <cell r="AB1207">
            <v>27.69</v>
          </cell>
        </row>
        <row r="1208">
          <cell r="A1208">
            <v>176820087</v>
          </cell>
          <cell r="B1208" t="str">
            <v>СДРУЖЕНИЕ НА СОБСТВЕНИЦИТЕ "ГР.СОФИЯ, СТОЛ.ОБЩИНА, Ж.К. МЛАДОСТ-3, БЛ.380</v>
          </cell>
          <cell r="C1208" t="str">
            <v>МЖС - СОФИЯ</v>
          </cell>
          <cell r="D1208" t="str">
            <v>обл.СОФИЯ-ГРАД</v>
          </cell>
          <cell r="E1208" t="str">
            <v>общ.СТОЛИЧНА</v>
          </cell>
          <cell r="F1208" t="str">
            <v>гр.СОФИЯ</v>
          </cell>
          <cell r="G1208" t="str">
            <v>"СОФИНВЕСТ" ЕООД</v>
          </cell>
          <cell r="H1208" t="str">
            <v>363СОФ094</v>
          </cell>
          <cell r="I1208">
            <v>42264</v>
          </cell>
          <cell r="J1208" t="str">
            <v>1988</v>
          </cell>
          <cell r="K1208">
            <v>11732</v>
          </cell>
          <cell r="L1208">
            <v>9018</v>
          </cell>
          <cell r="M1208">
            <v>178</v>
          </cell>
          <cell r="N1208">
            <v>117.5</v>
          </cell>
          <cell r="O1208">
            <v>1128651</v>
          </cell>
          <cell r="P1208">
            <v>1606077</v>
          </cell>
          <cell r="Q1208">
            <v>1060000</v>
          </cell>
          <cell r="R1208">
            <v>818281</v>
          </cell>
          <cell r="S1208" t="str">
            <v>D</v>
          </cell>
          <cell r="T1208" t="str">
            <v>С</v>
          </cell>
          <cell r="U1208" t="str">
            <v>Изолация на външна стена , Изолация на под, Подмяна на дограма</v>
          </cell>
          <cell r="V1208">
            <v>281414.88</v>
          </cell>
          <cell r="W1208">
            <v>102.5</v>
          </cell>
          <cell r="X1208">
            <v>25405.86</v>
          </cell>
          <cell r="Y1208">
            <v>298790.87</v>
          </cell>
          <cell r="Z1208">
            <v>11.7607</v>
          </cell>
          <cell r="AA1208" t="str">
            <v>„НП за ЕЕ на МЖС"</v>
          </cell>
          <cell r="AB1208">
            <v>17.52</v>
          </cell>
        </row>
        <row r="1209">
          <cell r="A1209">
            <v>176818912</v>
          </cell>
          <cell r="B1209" t="str">
            <v>СДРУЖЕНИЕ НА СОБСТВЕНИЦИТЕ НА АПАРТАМЕНТИ ОТ БЛОК 21, ГРАД БУХОВО, ОБЩ.СТОЛИЧНА</v>
          </cell>
          <cell r="C1209" t="str">
            <v>МЖС-БУХОВО, БЛ. 21</v>
          </cell>
          <cell r="D1209" t="str">
            <v>обл.СОФИЯ-ГРАД</v>
          </cell>
          <cell r="E1209" t="str">
            <v>общ.СТОЛИЧНА</v>
          </cell>
          <cell r="F1209" t="str">
            <v>гр.БУХОВО</v>
          </cell>
          <cell r="G1209" t="str">
            <v>"СОФИНВЕСТ" ЕООД</v>
          </cell>
          <cell r="H1209" t="str">
            <v>363СОФ095</v>
          </cell>
          <cell r="I1209">
            <v>42264</v>
          </cell>
          <cell r="J1209" t="str">
            <v>1982</v>
          </cell>
          <cell r="K1209">
            <v>3843.75</v>
          </cell>
          <cell r="L1209">
            <v>2599.3000000000002</v>
          </cell>
          <cell r="M1209">
            <v>212.8</v>
          </cell>
          <cell r="N1209">
            <v>129.80000000000001</v>
          </cell>
          <cell r="O1209">
            <v>401128</v>
          </cell>
          <cell r="P1209">
            <v>570532</v>
          </cell>
          <cell r="Q1209">
            <v>337410</v>
          </cell>
          <cell r="R1209">
            <v>0</v>
          </cell>
          <cell r="S1209" t="str">
            <v>E</v>
          </cell>
          <cell r="T1209" t="str">
            <v>С</v>
          </cell>
          <cell r="U1209" t="str">
            <v>Изолация на външна стена , Изолация на под, Изолация на покрив, Подмяна на дограма</v>
          </cell>
          <cell r="V1209">
            <v>215662</v>
          </cell>
          <cell r="W1209">
            <v>42.74</v>
          </cell>
          <cell r="X1209">
            <v>34936</v>
          </cell>
          <cell r="Y1209">
            <v>293186.53999999998</v>
          </cell>
          <cell r="Z1209">
            <v>8.3920999999999992</v>
          </cell>
          <cell r="AA1209" t="str">
            <v>„НП за ЕЕ на МЖС"</v>
          </cell>
          <cell r="AB1209">
            <v>37.799999999999997</v>
          </cell>
        </row>
        <row r="1210">
          <cell r="A1210">
            <v>176821844</v>
          </cell>
          <cell r="B1210" t="str">
            <v>СС "ПИЕР ДЕГЕЙТЪР, СОФИЯ, ИЗГРЕВ, ИЗТОК, БЛ.1"</v>
          </cell>
          <cell r="C1210" t="str">
            <v>МЖС-СОФИЯ, РАЙОН "ИЗТОК", БЛ. 1</v>
          </cell>
          <cell r="D1210" t="str">
            <v>обл.СОФИЯ-ГРАД</v>
          </cell>
          <cell r="E1210" t="str">
            <v>общ.СТОЛИЧНА</v>
          </cell>
          <cell r="F1210" t="str">
            <v>гр.СОФИЯ</v>
          </cell>
          <cell r="G1210" t="str">
            <v>"СОФИНВЕСТ" ЕООД</v>
          </cell>
          <cell r="H1210" t="str">
            <v>363СОФ096</v>
          </cell>
          <cell r="I1210">
            <v>42264</v>
          </cell>
          <cell r="J1210" t="str">
            <v>1980</v>
          </cell>
          <cell r="K1210">
            <v>11073</v>
          </cell>
          <cell r="L1210">
            <v>9100</v>
          </cell>
          <cell r="M1210">
            <v>185.6</v>
          </cell>
          <cell r="N1210">
            <v>113.5</v>
          </cell>
          <cell r="O1210">
            <v>1123522</v>
          </cell>
          <cell r="P1210">
            <v>1689297</v>
          </cell>
          <cell r="Q1210">
            <v>1032500</v>
          </cell>
          <cell r="R1210">
            <v>1394535</v>
          </cell>
          <cell r="S1210" t="str">
            <v>E</v>
          </cell>
          <cell r="T1210" t="str">
            <v>С</v>
          </cell>
          <cell r="U1210" t="str">
            <v>Изолация на външна стена , Изолация на под, Изолация на покрив, Подмяна на дограма</v>
          </cell>
          <cell r="V1210">
            <v>656760</v>
          </cell>
          <cell r="W1210">
            <v>216.51</v>
          </cell>
          <cell r="X1210">
            <v>74213</v>
          </cell>
          <cell r="Y1210">
            <v>458767.2</v>
          </cell>
          <cell r="Z1210">
            <v>6.1817000000000002</v>
          </cell>
          <cell r="AA1210" t="str">
            <v>„НП за ЕЕ на МЖС"</v>
          </cell>
          <cell r="AB1210">
            <v>38.869999999999997</v>
          </cell>
        </row>
        <row r="1211">
          <cell r="A1211">
            <v>176816982</v>
          </cell>
          <cell r="B1211" t="str">
            <v>СДРУЖЕНИЕ НА СОБСТВЕНИЦИТЕ "ЕВРОДОМ,ГР.СОФИЯ,РАЙОН СЛАТИНА Ж.К.ХРИСТО СМИРНЕНСКИ БЛ.27А ВХОДОВЕ А,Б,</v>
          </cell>
          <cell r="C1211" t="str">
            <v>МЖС</v>
          </cell>
          <cell r="D1211" t="str">
            <v>обл.СОФИЯ-ГРАД</v>
          </cell>
          <cell r="E1211" t="str">
            <v>общ.СТОЛИЧНА</v>
          </cell>
          <cell r="F1211" t="str">
            <v>гр.СОФИЯ</v>
          </cell>
          <cell r="G1211" t="str">
            <v>"СОФИНВЕСТ" ЕООД</v>
          </cell>
          <cell r="H1211" t="str">
            <v>363СОФ097</v>
          </cell>
          <cell r="I1211">
            <v>42264</v>
          </cell>
          <cell r="J1211" t="str">
            <v>1993</v>
          </cell>
          <cell r="K1211">
            <v>11220</v>
          </cell>
          <cell r="L1211">
            <v>8393.2999999999993</v>
          </cell>
          <cell r="M1211">
            <v>188.9</v>
          </cell>
          <cell r="N1211">
            <v>119.6</v>
          </cell>
          <cell r="O1211">
            <v>1007049.8</v>
          </cell>
          <cell r="P1211">
            <v>1585516</v>
          </cell>
          <cell r="Q1211">
            <v>1003900</v>
          </cell>
          <cell r="R1211">
            <v>699089</v>
          </cell>
          <cell r="S1211" t="str">
            <v>E</v>
          </cell>
          <cell r="T1211" t="str">
            <v>С</v>
          </cell>
          <cell r="U1211" t="str">
            <v>Изолация на външна стена , Изолация на под, Изолация на покрив, Подмяна на дограма</v>
          </cell>
          <cell r="V1211">
            <v>581610.1</v>
          </cell>
          <cell r="W1211">
            <v>210.39</v>
          </cell>
          <cell r="X1211">
            <v>52237.440000000002</v>
          </cell>
          <cell r="Y1211">
            <v>379281.5</v>
          </cell>
          <cell r="Z1211">
            <v>7.2606999999999999</v>
          </cell>
          <cell r="AA1211" t="str">
            <v>„НП за ЕЕ на МЖС"</v>
          </cell>
          <cell r="AB1211">
            <v>36.68</v>
          </cell>
        </row>
        <row r="1212">
          <cell r="A1212">
            <v>176826282</v>
          </cell>
          <cell r="B1212" t="str">
            <v>СДРУЖЕНИЕ НА СОБСТВЕНИЦИТЕ "ДЪРВЕНИЦА-21, ГР.СОФИЯ, Р-Н СТУДЕНТСКИ, Ж.К.ДЪРВЕНИЦА, БЛ.21, ВХ.А И ВХ.</v>
          </cell>
          <cell r="C1212" t="str">
            <v>МЖС-СОФИЯ, "ДЪРВЕНИЦА" БЛ. 21</v>
          </cell>
          <cell r="D1212" t="str">
            <v>обл.СОФИЯ-ГРАД</v>
          </cell>
          <cell r="E1212" t="str">
            <v>общ.СТОЛИЧНА</v>
          </cell>
          <cell r="F1212" t="str">
            <v>гр.СОФИЯ</v>
          </cell>
          <cell r="G1212" t="str">
            <v>"СОФИНВЕСТ" ЕООД</v>
          </cell>
          <cell r="H1212" t="str">
            <v>363СОФ098</v>
          </cell>
          <cell r="I1212">
            <v>42264</v>
          </cell>
          <cell r="J1212" t="str">
            <v>1983</v>
          </cell>
          <cell r="K1212">
            <v>5574</v>
          </cell>
          <cell r="L1212">
            <v>4036.9</v>
          </cell>
          <cell r="M1212">
            <v>187</v>
          </cell>
          <cell r="N1212">
            <v>124.9</v>
          </cell>
          <cell r="O1212">
            <v>520918</v>
          </cell>
          <cell r="P1212">
            <v>755042</v>
          </cell>
          <cell r="Q1212">
            <v>504290</v>
          </cell>
          <cell r="R1212">
            <v>374088</v>
          </cell>
          <cell r="S1212" t="str">
            <v>E</v>
          </cell>
          <cell r="T1212" t="str">
            <v>С</v>
          </cell>
          <cell r="U1212" t="str">
            <v>Изолация на външна стена , Изолация на под, Изолация на покрив, Подмяна на дограма</v>
          </cell>
          <cell r="V1212">
            <v>250710</v>
          </cell>
          <cell r="W1212">
            <v>72.72</v>
          </cell>
          <cell r="X1212">
            <v>46127</v>
          </cell>
          <cell r="Y1212">
            <v>322912</v>
          </cell>
          <cell r="Z1212">
            <v>7.0004</v>
          </cell>
          <cell r="AA1212" t="str">
            <v>„НП за ЕЕ на МЖС"</v>
          </cell>
          <cell r="AB1212">
            <v>33.200000000000003</v>
          </cell>
        </row>
        <row r="1213">
          <cell r="A1213">
            <v>176830761</v>
          </cell>
          <cell r="B1213" t="str">
            <v>СДРУЖЕНИЕ НА СОБСТВЕНИЦИТЕ "ЮЖЕН ПАРК 87-ТРИАДИЦА, Ж.К.СТРЕЛБИЩЕ,УЛ.ТРАЯНОВИ ВРАТА,БЛ.87 ГР.СОФИЯ 14</v>
          </cell>
          <cell r="C1213" t="str">
            <v>МСЖ-СОФИЯ, "СТРЕЛБИЩЕ" БЛ. 87</v>
          </cell>
          <cell r="D1213" t="str">
            <v>обл.СОФИЯ-ГРАД</v>
          </cell>
          <cell r="E1213" t="str">
            <v>общ.СТОЛИЧНА</v>
          </cell>
          <cell r="F1213" t="str">
            <v>гр.СОФИЯ</v>
          </cell>
          <cell r="G1213" t="str">
            <v>"СОФИНВЕСТ" ЕООД</v>
          </cell>
          <cell r="H1213" t="str">
            <v>363СОФ099</v>
          </cell>
          <cell r="I1213">
            <v>42264</v>
          </cell>
          <cell r="J1213" t="str">
            <v>1986</v>
          </cell>
          <cell r="K1213">
            <v>5320.7</v>
          </cell>
          <cell r="L1213">
            <v>4029</v>
          </cell>
          <cell r="M1213">
            <v>195.7</v>
          </cell>
          <cell r="N1213">
            <v>125.4</v>
          </cell>
          <cell r="O1213">
            <v>788388</v>
          </cell>
          <cell r="P1213">
            <v>788388</v>
          </cell>
          <cell r="Q1213">
            <v>505090</v>
          </cell>
          <cell r="R1213">
            <v>678996</v>
          </cell>
          <cell r="S1213" t="str">
            <v>E</v>
          </cell>
          <cell r="T1213" t="str">
            <v>С</v>
          </cell>
          <cell r="U1213" t="str">
            <v>Изолация на външна стена , Изолация на под, Изолация на покрив, Подмяна на дограма</v>
          </cell>
          <cell r="V1213">
            <v>283294</v>
          </cell>
          <cell r="W1213">
            <v>90.55</v>
          </cell>
          <cell r="X1213">
            <v>30035</v>
          </cell>
          <cell r="Y1213">
            <v>212224</v>
          </cell>
          <cell r="Z1213">
            <v>7.0658000000000003</v>
          </cell>
          <cell r="AA1213" t="str">
            <v>„НП за ЕЕ на МЖС"</v>
          </cell>
          <cell r="AB1213">
            <v>35.93</v>
          </cell>
        </row>
        <row r="1214">
          <cell r="A1214">
            <v>176817568</v>
          </cell>
          <cell r="B1214" t="str">
            <v>СДРУЖЕНИЕ НА СОБСТВЕНИЦИТЕ ОТ БЛ.41, Ж.К.БЪКСТОН, УЛ.ГЕН.СУВОРОВ #28А, ГР.СОФИЯ, ОБЩ.СТОЛИЧНА, Р Н В</v>
          </cell>
          <cell r="C1214" t="str">
            <v>МЖС-СОФИЯ, "БЪКСТОН" БЛ. 41</v>
          </cell>
          <cell r="D1214" t="str">
            <v>обл.СОФИЯ-ГРАД</v>
          </cell>
          <cell r="E1214" t="str">
            <v>общ.СТОЛИЧНА</v>
          </cell>
          <cell r="F1214" t="str">
            <v>гр.СОФИЯ</v>
          </cell>
          <cell r="G1214" t="str">
            <v>"СОФИНВЕСТ" ЕООД</v>
          </cell>
          <cell r="H1214" t="str">
            <v>363СОФ100</v>
          </cell>
          <cell r="I1214">
            <v>42264</v>
          </cell>
          <cell r="J1214" t="str">
            <v>1994</v>
          </cell>
          <cell r="K1214">
            <v>10813</v>
          </cell>
          <cell r="L1214">
            <v>8070</v>
          </cell>
          <cell r="M1214">
            <v>190.7</v>
          </cell>
          <cell r="N1214">
            <v>117.4</v>
          </cell>
          <cell r="O1214">
            <v>1538810</v>
          </cell>
          <cell r="P1214">
            <v>1538810</v>
          </cell>
          <cell r="Q1214">
            <v>947600</v>
          </cell>
          <cell r="R1214">
            <v>1317889</v>
          </cell>
          <cell r="S1214" t="str">
            <v>E</v>
          </cell>
          <cell r="T1214" t="str">
            <v>С</v>
          </cell>
          <cell r="U1214" t="str">
            <v>Изолация на външна стена , Подмяна на дограма</v>
          </cell>
          <cell r="V1214">
            <v>591220</v>
          </cell>
          <cell r="W1214">
            <v>181.33</v>
          </cell>
          <cell r="X1214">
            <v>59122</v>
          </cell>
          <cell r="Y1214">
            <v>339543.8</v>
          </cell>
          <cell r="Z1214">
            <v>5.7431000000000001</v>
          </cell>
          <cell r="AA1214" t="str">
            <v>„НП за ЕЕ на МЖС"</v>
          </cell>
          <cell r="AB1214">
            <v>38.42</v>
          </cell>
        </row>
        <row r="1215">
          <cell r="A1215">
            <v>176833750</v>
          </cell>
          <cell r="B1215" t="str">
            <v>СДРУЖЕНИЕ НА СОБСТВЕНИЦИТЕ "НАДЕЖДА 221" ,ГР.СОФИЯ</v>
          </cell>
          <cell r="C1215" t="str">
            <v>МЖС СОФИЯ, БЛ.221</v>
          </cell>
          <cell r="D1215" t="str">
            <v>обл.СОФИЯ-ГРАД</v>
          </cell>
          <cell r="E1215" t="str">
            <v>общ.СТОЛИЧНА</v>
          </cell>
          <cell r="F1215" t="str">
            <v>гр.СОФИЯ</v>
          </cell>
          <cell r="G1215" t="str">
            <v>"СОФИНВЕСТ" ЕООД</v>
          </cell>
          <cell r="H1215" t="str">
            <v>363СОФ101</v>
          </cell>
          <cell r="I1215">
            <v>42264</v>
          </cell>
          <cell r="J1215" t="str">
            <v>1965</v>
          </cell>
          <cell r="K1215">
            <v>4118</v>
          </cell>
          <cell r="L1215">
            <v>2315</v>
          </cell>
          <cell r="M1215">
            <v>164</v>
          </cell>
          <cell r="N1215">
            <v>58.6</v>
          </cell>
          <cell r="O1215">
            <v>332049</v>
          </cell>
          <cell r="P1215">
            <v>549191</v>
          </cell>
          <cell r="Q1215">
            <v>305000</v>
          </cell>
          <cell r="R1215">
            <v>238148</v>
          </cell>
          <cell r="S1215" t="str">
            <v>F</v>
          </cell>
          <cell r="T1215" t="str">
            <v>С</v>
          </cell>
          <cell r="U1215" t="str">
            <v>Изолация на външна стена , Изолация на под, Изолация на покрив, Мерки по сградни инсталации(тръбна мрежа), Подмяна на дограма</v>
          </cell>
          <cell r="V1215">
            <v>244157</v>
          </cell>
          <cell r="W1215">
            <v>91</v>
          </cell>
          <cell r="X1215">
            <v>45100</v>
          </cell>
          <cell r="Y1215">
            <v>254853</v>
          </cell>
          <cell r="Z1215">
            <v>5.6508000000000003</v>
          </cell>
          <cell r="AA1215" t="str">
            <v>„НП за ЕЕ на МЖС"</v>
          </cell>
          <cell r="AB1215">
            <v>44.45</v>
          </cell>
        </row>
        <row r="1216">
          <cell r="A1216">
            <v>176822992</v>
          </cell>
          <cell r="B1216" t="str">
            <v>СДРУЖЕНИЕ НА СОБСТВЕНИЦИТЕ "ГР.СОФИЯ, СО, УЛ.ФИЛИП АВРАМОВ, Ж.К.МЛАДОСТ 3, БЛ.303, ВХ.1 И ВХ.2"</v>
          </cell>
          <cell r="C1216" t="str">
            <v>МЖС-СОФИЯ, "МЛАДОСТ"-3, БЛ. 303</v>
          </cell>
          <cell r="D1216" t="str">
            <v>обл.СОФИЯ-ГРАД</v>
          </cell>
          <cell r="E1216" t="str">
            <v>общ.СТОЛИЧНА</v>
          </cell>
          <cell r="F1216" t="str">
            <v>гр.СОФИЯ</v>
          </cell>
          <cell r="G1216" t="str">
            <v>"СОФИНВЕСТ" ЕООД</v>
          </cell>
          <cell r="H1216" t="str">
            <v>363СОФ102</v>
          </cell>
          <cell r="I1216">
            <v>42293</v>
          </cell>
          <cell r="J1216" t="str">
            <v>1978</v>
          </cell>
          <cell r="K1216">
            <v>13691</v>
          </cell>
          <cell r="L1216">
            <v>10521</v>
          </cell>
          <cell r="M1216">
            <v>193.4</v>
          </cell>
          <cell r="N1216">
            <v>118.3</v>
          </cell>
          <cell r="O1216">
            <v>1294331</v>
          </cell>
          <cell r="P1216">
            <v>2034354</v>
          </cell>
          <cell r="Q1216">
            <v>1244800</v>
          </cell>
          <cell r="R1216">
            <v>890785</v>
          </cell>
          <cell r="S1216" t="str">
            <v>E</v>
          </cell>
          <cell r="T1216" t="str">
            <v>С</v>
          </cell>
          <cell r="U1216" t="str">
            <v>Изолация на външна стена , Изолация на под, Мерки по осветление, Подмяна на дограма</v>
          </cell>
          <cell r="V1216">
            <v>789540</v>
          </cell>
          <cell r="W1216">
            <v>305.52</v>
          </cell>
          <cell r="X1216">
            <v>73704.600000000006</v>
          </cell>
          <cell r="Y1216">
            <v>570465.9</v>
          </cell>
          <cell r="Z1216">
            <v>7.7397999999999998</v>
          </cell>
          <cell r="AA1216" t="str">
            <v>„НП за ЕЕ на МЖС"</v>
          </cell>
          <cell r="AB1216">
            <v>38.81</v>
          </cell>
        </row>
        <row r="1217">
          <cell r="A1217">
            <v>176825508</v>
          </cell>
          <cell r="B1217" t="str">
            <v>СДРУЖЕНИЕ НА СОБСТВЕНИЦИТЕ "СИРАК СКИТНИК 9, ГР. СОФИЯ, ОС, Р Н СЛАТИНА</v>
          </cell>
          <cell r="C1217" t="str">
            <v>МЖС</v>
          </cell>
          <cell r="D1217" t="str">
            <v>обл.СОФИЯ-ГРАД</v>
          </cell>
          <cell r="E1217" t="str">
            <v>общ.СТОЛИЧНА</v>
          </cell>
          <cell r="F1217" t="str">
            <v>гр.СОФИЯ</v>
          </cell>
          <cell r="G1217" t="str">
            <v>"СОФИНВЕСТ" ЕООД</v>
          </cell>
          <cell r="H1217" t="str">
            <v>363СОФ108</v>
          </cell>
          <cell r="I1217">
            <v>42383</v>
          </cell>
          <cell r="J1217" t="str">
            <v>1970</v>
          </cell>
          <cell r="K1217">
            <v>6002.6</v>
          </cell>
          <cell r="L1217">
            <v>5706</v>
          </cell>
          <cell r="M1217">
            <v>228.6</v>
          </cell>
          <cell r="N1217">
            <v>123.8</v>
          </cell>
          <cell r="O1217">
            <v>838305</v>
          </cell>
          <cell r="P1217">
            <v>1304186</v>
          </cell>
          <cell r="Q1217">
            <v>706400</v>
          </cell>
          <cell r="R1217">
            <v>524389</v>
          </cell>
          <cell r="S1217" t="str">
            <v>F</v>
          </cell>
          <cell r="T1217" t="str">
            <v>С</v>
          </cell>
          <cell r="U1217" t="str">
            <v>Изолация на външна стена , Изолация на под, Изолация на покрив, Подмяна на дограма</v>
          </cell>
          <cell r="V1217">
            <v>597806</v>
          </cell>
          <cell r="W1217">
            <v>173.36</v>
          </cell>
          <cell r="X1217">
            <v>107605</v>
          </cell>
          <cell r="Y1217">
            <v>605613</v>
          </cell>
          <cell r="Z1217">
            <v>5.6280999999999999</v>
          </cell>
          <cell r="AA1217" t="str">
            <v>„НП за ЕЕ на МЖС"</v>
          </cell>
          <cell r="AB1217">
            <v>45.83</v>
          </cell>
        </row>
        <row r="1218">
          <cell r="A1218">
            <v>176819512</v>
          </cell>
          <cell r="B1218" t="str">
            <v xml:space="preserve">СДРУЖЕНИЕ НА СОБСТВЕНИЦИТЕ,БЛ.523, Ж.К. ДРУЖБА 2, РАЙОН ИСКЪР, ГРАД СОФИЯ </v>
          </cell>
          <cell r="C1218" t="str">
            <v>МЖС БЛ.523</v>
          </cell>
          <cell r="D1218" t="str">
            <v>обл.СОФИЯ-ГРАД</v>
          </cell>
          <cell r="E1218" t="str">
            <v>общ.СТОЛИЧНА</v>
          </cell>
          <cell r="F1218" t="str">
            <v>гр.СОФИЯ</v>
          </cell>
          <cell r="G1218" t="str">
            <v>"СОФИНВЕСТ" ЕООД</v>
          </cell>
          <cell r="H1218" t="str">
            <v>363СОФ109</v>
          </cell>
          <cell r="I1218">
            <v>42383</v>
          </cell>
          <cell r="J1218" t="str">
            <v>1995</v>
          </cell>
          <cell r="K1218">
            <v>9670.9</v>
          </cell>
          <cell r="L1218">
            <v>9093</v>
          </cell>
          <cell r="M1218">
            <v>187.6</v>
          </cell>
          <cell r="N1218">
            <v>123.6</v>
          </cell>
          <cell r="O1218">
            <v>858679</v>
          </cell>
          <cell r="P1218">
            <v>1705426</v>
          </cell>
          <cell r="Q1218">
            <v>1124000</v>
          </cell>
          <cell r="R1218">
            <v>208644</v>
          </cell>
          <cell r="S1218" t="str">
            <v>E</v>
          </cell>
          <cell r="T1218" t="str">
            <v>С</v>
          </cell>
          <cell r="U1218" t="str">
            <v>Изолация на външна стена , Изолация на под, Изолация на покрив, Подмяна на дограма</v>
          </cell>
          <cell r="V1218">
            <v>610285</v>
          </cell>
          <cell r="W1218">
            <v>212.9</v>
          </cell>
          <cell r="X1218">
            <v>52308</v>
          </cell>
          <cell r="Y1218">
            <v>493616.7</v>
          </cell>
          <cell r="Z1218">
            <v>9.4367000000000001</v>
          </cell>
          <cell r="AA1218" t="str">
            <v>„НП за ЕЕ на МЖС"</v>
          </cell>
          <cell r="AB1218">
            <v>35.78</v>
          </cell>
        </row>
        <row r="1219">
          <cell r="A1219">
            <v>176833647</v>
          </cell>
          <cell r="B1219" t="str">
            <v>СДРУЖЕНИЕ НА СОБСТВЕНИЦИТЕ "ГР. СОФИЯ,  Ж.К. МЛАДОСТ-3 БЛ.371</v>
          </cell>
          <cell r="C1219" t="str">
            <v>МЖС 371</v>
          </cell>
          <cell r="D1219" t="str">
            <v>обл.СОФИЯ-ГРАД</v>
          </cell>
          <cell r="E1219" t="str">
            <v>общ.СТОЛИЧНА</v>
          </cell>
          <cell r="F1219" t="str">
            <v>гр.СОФИЯ</v>
          </cell>
          <cell r="G1219" t="str">
            <v>"СОФИНВЕСТ" ЕООД</v>
          </cell>
          <cell r="H1219" t="str">
            <v>363СОФ110</v>
          </cell>
          <cell r="I1219">
            <v>42383</v>
          </cell>
          <cell r="J1219" t="str">
            <v>1986</v>
          </cell>
          <cell r="K1219">
            <v>12786</v>
          </cell>
          <cell r="L1219">
            <v>11995</v>
          </cell>
          <cell r="M1219">
            <v>159</v>
          </cell>
          <cell r="N1219">
            <v>95.3</v>
          </cell>
          <cell r="O1219">
            <v>1322107</v>
          </cell>
          <cell r="P1219">
            <v>1908116</v>
          </cell>
          <cell r="Q1219">
            <v>1142700</v>
          </cell>
          <cell r="R1219">
            <v>953086</v>
          </cell>
          <cell r="S1219" t="str">
            <v>E</v>
          </cell>
          <cell r="T1219" t="str">
            <v>С</v>
          </cell>
          <cell r="U1219" t="str">
            <v>Изолация на външна стена , Изолация на покрив, Подмяна на дограма</v>
          </cell>
          <cell r="V1219">
            <v>765388</v>
          </cell>
          <cell r="W1219">
            <v>234.14</v>
          </cell>
          <cell r="X1219">
            <v>71870</v>
          </cell>
          <cell r="Y1219">
            <v>477272</v>
          </cell>
          <cell r="Z1219">
            <v>6.6406999999999998</v>
          </cell>
          <cell r="AA1219" t="str">
            <v>„НП за ЕЕ на МЖС"</v>
          </cell>
          <cell r="AB1219">
            <v>40.11</v>
          </cell>
        </row>
        <row r="1220">
          <cell r="A1220">
            <v>176828568</v>
          </cell>
          <cell r="B1220" t="str">
            <v>СДРУЖЕНИЕ НА СОБСТВЕНИЦИТЕ " ДАРВИН 25 - СОФИЯ, ИЗГРЕВ, УЛ. ЧАРЛЗ ДАРВИН #25, БЛ.2"</v>
          </cell>
          <cell r="C1220" t="str">
            <v>МЖС</v>
          </cell>
          <cell r="D1220" t="str">
            <v>обл.СОФИЯ-ГРАД</v>
          </cell>
          <cell r="E1220" t="str">
            <v>общ.СТОЛИЧНА</v>
          </cell>
          <cell r="F1220" t="str">
            <v>гр.СОФИЯ</v>
          </cell>
          <cell r="G1220" t="str">
            <v>"СОФИНВЕСТ" ЕООД</v>
          </cell>
          <cell r="H1220" t="str">
            <v>363СОФ111</v>
          </cell>
          <cell r="I1220">
            <v>42383</v>
          </cell>
          <cell r="J1220" t="str">
            <v>1980</v>
          </cell>
          <cell r="K1220">
            <v>9557.7000000000007</v>
          </cell>
          <cell r="L1220">
            <v>9006</v>
          </cell>
          <cell r="M1220">
            <v>220</v>
          </cell>
          <cell r="N1220">
            <v>111</v>
          </cell>
          <cell r="O1220">
            <v>908069</v>
          </cell>
          <cell r="P1220">
            <v>1983102</v>
          </cell>
          <cell r="Q1220">
            <v>1000900</v>
          </cell>
          <cell r="R1220">
            <v>656670</v>
          </cell>
          <cell r="S1220" t="str">
            <v>E</v>
          </cell>
          <cell r="T1220" t="str">
            <v>С</v>
          </cell>
          <cell r="U1220" t="str">
            <v>Изолация на външна стена , Изолация на покрив, Подмяна на дограма</v>
          </cell>
          <cell r="V1220">
            <v>987287</v>
          </cell>
          <cell r="W1220">
            <v>286.31</v>
          </cell>
          <cell r="X1220">
            <v>88860</v>
          </cell>
          <cell r="Y1220">
            <v>703067</v>
          </cell>
          <cell r="Z1220">
            <v>7.9119999999999999</v>
          </cell>
          <cell r="AA1220" t="str">
            <v>„НП за ЕЕ на МЖС"</v>
          </cell>
          <cell r="AB1220">
            <v>49.78</v>
          </cell>
        </row>
        <row r="1221">
          <cell r="A1221">
            <v>176834037</v>
          </cell>
          <cell r="B1221" t="str">
            <v>СДРУЖЕНИЕ НА СОБСТВЕНИЦИТЕ "ГР. СОФИЯ, Ж.К. ХАДЖИ ДИМИТЪР, БЛ. 40</v>
          </cell>
          <cell r="C1221" t="str">
            <v>МЖС БЛ40</v>
          </cell>
          <cell r="D1221" t="str">
            <v>обл.СОФИЯ-ГРАД</v>
          </cell>
          <cell r="E1221" t="str">
            <v>общ.СТОЛИЧНА</v>
          </cell>
          <cell r="F1221" t="str">
            <v>гр.СОФИЯ</v>
          </cell>
          <cell r="G1221" t="str">
            <v>"СОФИНВЕСТ" ЕООД</v>
          </cell>
          <cell r="H1221" t="str">
            <v>363СОФ112</v>
          </cell>
          <cell r="I1221">
            <v>42383</v>
          </cell>
          <cell r="J1221" t="str">
            <v>1970</v>
          </cell>
          <cell r="K1221">
            <v>4050</v>
          </cell>
          <cell r="L1221">
            <v>3901</v>
          </cell>
          <cell r="M1221">
            <v>178</v>
          </cell>
          <cell r="N1221">
            <v>96.3</v>
          </cell>
          <cell r="O1221">
            <v>506830</v>
          </cell>
          <cell r="P1221">
            <v>694898</v>
          </cell>
          <cell r="Q1221">
            <v>375570</v>
          </cell>
          <cell r="R1221">
            <v>0</v>
          </cell>
          <cell r="S1221" t="str">
            <v>E</v>
          </cell>
          <cell r="T1221" t="str">
            <v>С</v>
          </cell>
          <cell r="U1221" t="str">
            <v>Изолация на външна стена , Изолация на под, Изолация на покрив, Подмяна на дограма</v>
          </cell>
          <cell r="V1221">
            <v>319325.96000000002</v>
          </cell>
          <cell r="W1221">
            <v>102.46</v>
          </cell>
          <cell r="X1221">
            <v>25833.8</v>
          </cell>
          <cell r="Y1221">
            <v>230385.4</v>
          </cell>
          <cell r="Z1221">
            <v>8.9178999999999995</v>
          </cell>
          <cell r="AA1221" t="str">
            <v>„НП за ЕЕ на МЖС"</v>
          </cell>
          <cell r="AB1221">
            <v>45.95</v>
          </cell>
        </row>
        <row r="1222">
          <cell r="A1222">
            <v>176833800</v>
          </cell>
          <cell r="B1222" t="str">
            <v>СДРУЖЕНИЕ НА СОБСТВЕНИЦИТЕ "ГР. СОФИЯ, РАЙОН ИЛИНДЕН Ж.К. СВЕТА ТРОИЦА БЛ.229</v>
          </cell>
          <cell r="C1222" t="str">
            <v>МЖС</v>
          </cell>
          <cell r="D1222" t="str">
            <v>обл.СОФИЯ-ГРАД</v>
          </cell>
          <cell r="E1222" t="str">
            <v>общ.СТОЛИЧНА</v>
          </cell>
          <cell r="F1222" t="str">
            <v>гр.СОФИЯ</v>
          </cell>
          <cell r="G1222" t="str">
            <v>"СОФИНВЕСТ" ЕООД</v>
          </cell>
          <cell r="H1222" t="str">
            <v>363СОФ113</v>
          </cell>
          <cell r="I1222">
            <v>42383</v>
          </cell>
          <cell r="J1222" t="str">
            <v>1986</v>
          </cell>
          <cell r="K1222">
            <v>9507</v>
          </cell>
          <cell r="L1222">
            <v>9018</v>
          </cell>
          <cell r="M1222">
            <v>199.7</v>
          </cell>
          <cell r="N1222">
            <v>104.5</v>
          </cell>
          <cell r="O1222">
            <v>1234515</v>
          </cell>
          <cell r="P1222">
            <v>1801077</v>
          </cell>
          <cell r="Q1222">
            <v>942400</v>
          </cell>
          <cell r="R1222">
            <v>1382120</v>
          </cell>
          <cell r="S1222" t="str">
            <v>E</v>
          </cell>
          <cell r="T1222" t="str">
            <v>С</v>
          </cell>
          <cell r="U1222" t="str">
            <v>Изолация на външна стена , Изолация на под, Изолация на покрив, Подмяна на дограма</v>
          </cell>
          <cell r="V1222">
            <v>858649</v>
          </cell>
          <cell r="W1222">
            <v>309.14</v>
          </cell>
          <cell r="X1222">
            <v>85865.8</v>
          </cell>
          <cell r="Y1222">
            <v>615093</v>
          </cell>
          <cell r="Z1222">
            <v>7.1634000000000002</v>
          </cell>
          <cell r="AA1222" t="str">
            <v>„НП за ЕЕ на МЖС"</v>
          </cell>
          <cell r="AB1222">
            <v>47.67</v>
          </cell>
        </row>
        <row r="1223">
          <cell r="A1223">
            <v>176826396</v>
          </cell>
          <cell r="B1223" t="str">
            <v>СДРУЖЕНИЕ НА СОБСТВЕНИЦИТЕ "КАРМЕН, ГР.СОФИЯ, ОС, Р-Н КР.СЕЛО, Ж.К.ХИПОДРУМА, БЛ.142А</v>
          </cell>
          <cell r="C1223" t="str">
            <v>МЖС</v>
          </cell>
          <cell r="D1223" t="str">
            <v>обл.СОФИЯ-ГРАД</v>
          </cell>
          <cell r="E1223" t="str">
            <v>общ.СТОЛИЧНА</v>
          </cell>
          <cell r="F1223" t="str">
            <v>гр.СОФИЯ</v>
          </cell>
          <cell r="G1223" t="str">
            <v>"СОФИНВЕСТ" ЕООД</v>
          </cell>
          <cell r="H1223" t="str">
            <v>363СОФ114</v>
          </cell>
          <cell r="I1223">
            <v>42383</v>
          </cell>
          <cell r="J1223" t="str">
            <v>1983</v>
          </cell>
          <cell r="K1223">
            <v>8752</v>
          </cell>
          <cell r="L1223">
            <v>8368</v>
          </cell>
          <cell r="M1223">
            <v>226.2</v>
          </cell>
          <cell r="N1223">
            <v>119.4</v>
          </cell>
          <cell r="O1223">
            <v>1104143</v>
          </cell>
          <cell r="P1223">
            <v>1868856</v>
          </cell>
          <cell r="Q1223">
            <v>999340</v>
          </cell>
          <cell r="R1223">
            <v>822221</v>
          </cell>
          <cell r="S1223" t="str">
            <v>E</v>
          </cell>
          <cell r="T1223" t="str">
            <v>С</v>
          </cell>
          <cell r="U1223" t="str">
            <v>Изолация на външна стена , Изолация на под, Изолация на покрив, Подмяна на дограма</v>
          </cell>
          <cell r="V1223">
            <v>893895</v>
          </cell>
          <cell r="W1223">
            <v>259.23</v>
          </cell>
          <cell r="X1223">
            <v>160901</v>
          </cell>
          <cell r="Y1223">
            <v>788526</v>
          </cell>
          <cell r="Z1223">
            <v>4.9005999999999998</v>
          </cell>
          <cell r="AA1223" t="str">
            <v>„НП за ЕЕ на МЖС"</v>
          </cell>
          <cell r="AB1223">
            <v>47.83</v>
          </cell>
        </row>
        <row r="1224">
          <cell r="A1224">
            <v>176831589</v>
          </cell>
          <cell r="B1224" t="str">
            <v>СДРУЖЕНИЕ НА СОБСТВЕНИЦИТЕ "ГР. СОФИЯ, РАЙОН ИЗГРЕВ, Ж.К. ДИАНАБАД, БЛ. 23"</v>
          </cell>
          <cell r="C1224" t="str">
            <v>МЖС</v>
          </cell>
          <cell r="D1224" t="str">
            <v>обл.СОФИЯ-ГРАД</v>
          </cell>
          <cell r="E1224" t="str">
            <v>общ.СТОЛИЧНА</v>
          </cell>
          <cell r="F1224" t="str">
            <v>гр.СОФИЯ</v>
          </cell>
          <cell r="G1224" t="str">
            <v>"СОФИНВЕСТ" ЕООД</v>
          </cell>
          <cell r="H1224" t="str">
            <v>363СОФ115</v>
          </cell>
          <cell r="I1224">
            <v>42383</v>
          </cell>
          <cell r="J1224" t="str">
            <v>1978</v>
          </cell>
          <cell r="K1224">
            <v>12568</v>
          </cell>
          <cell r="L1224">
            <v>8612</v>
          </cell>
          <cell r="M1224">
            <v>174.4</v>
          </cell>
          <cell r="N1224">
            <v>127.2</v>
          </cell>
          <cell r="O1224">
            <v>1079534</v>
          </cell>
          <cell r="P1224">
            <v>1502174</v>
          </cell>
          <cell r="Q1224">
            <v>1175700</v>
          </cell>
          <cell r="R1224">
            <v>933321</v>
          </cell>
          <cell r="S1224" t="str">
            <v>D</v>
          </cell>
          <cell r="T1224" t="str">
            <v>С</v>
          </cell>
          <cell r="U1224" t="str">
            <v>Изолация на външна стена , Изолация на покрив, Подмяна на дограма</v>
          </cell>
          <cell r="V1224">
            <v>328231</v>
          </cell>
          <cell r="W1224">
            <v>112.58</v>
          </cell>
          <cell r="X1224">
            <v>35613</v>
          </cell>
          <cell r="Y1224">
            <v>414122</v>
          </cell>
          <cell r="Z1224">
            <v>11.628299999999999</v>
          </cell>
          <cell r="AA1224" t="str">
            <v>„НП за ЕЕ на МЖС"</v>
          </cell>
          <cell r="AB1224">
            <v>21.85</v>
          </cell>
        </row>
        <row r="1225">
          <cell r="A1225">
            <v>176849039</v>
          </cell>
          <cell r="B1225" t="str">
            <v>СДРУЖЕНИЕ НА СОБСТВЕНИЦИТЕ "35 БЛОК-ПОДУЯНЕ-ПОГЛЕД НАПРЕД, ГР.СОФИЯ,  Ж.К. Х.ДИМИТЪР</v>
          </cell>
          <cell r="C1225" t="str">
            <v>МЖС</v>
          </cell>
          <cell r="D1225" t="str">
            <v>обл.СОФИЯ-ГРАД</v>
          </cell>
          <cell r="E1225" t="str">
            <v>общ.СТОЛИЧНА</v>
          </cell>
          <cell r="F1225" t="str">
            <v>гр.СОФИЯ</v>
          </cell>
          <cell r="G1225" t="str">
            <v>"СОФИНВЕСТ" ЕООД</v>
          </cell>
          <cell r="H1225" t="str">
            <v>363СОФ116</v>
          </cell>
          <cell r="I1225">
            <v>42383</v>
          </cell>
          <cell r="J1225" t="str">
            <v>1988</v>
          </cell>
          <cell r="K1225">
            <v>9916.35</v>
          </cell>
          <cell r="L1225">
            <v>9058</v>
          </cell>
          <cell r="M1225">
            <v>169.6</v>
          </cell>
          <cell r="N1225">
            <v>74.2</v>
          </cell>
          <cell r="O1225">
            <v>797924</v>
          </cell>
          <cell r="P1225">
            <v>1535910</v>
          </cell>
          <cell r="Q1225">
            <v>672120</v>
          </cell>
          <cell r="R1225">
            <v>356902</v>
          </cell>
          <cell r="S1225" t="str">
            <v>E</v>
          </cell>
          <cell r="T1225" t="str">
            <v>С</v>
          </cell>
          <cell r="U1225" t="str">
            <v>Изолация на външна стена , Изолация на покрив, Подмяна на дограма</v>
          </cell>
          <cell r="V1225">
            <v>863780.9</v>
          </cell>
          <cell r="W1225">
            <v>290.10000000000002</v>
          </cell>
          <cell r="X1225">
            <v>79207.3</v>
          </cell>
          <cell r="Y1225">
            <v>653930</v>
          </cell>
          <cell r="Z1225">
            <v>8.2559000000000005</v>
          </cell>
          <cell r="AA1225" t="str">
            <v>„НП за ЕЕ на МЖС"</v>
          </cell>
          <cell r="AB1225">
            <v>56.23</v>
          </cell>
        </row>
        <row r="1226">
          <cell r="A1226">
            <v>176827651</v>
          </cell>
          <cell r="B1226" t="str">
            <v>СДРУЖЕНИЕ НА СОБСТВЕНИЦИТЕ "САНИ-БЛОК 1Б, Ж.К.МЛАДОСТ 1, ОС, ГР.СОФИЯ</v>
          </cell>
          <cell r="C1226" t="str">
            <v>МЖС</v>
          </cell>
          <cell r="D1226" t="str">
            <v>обл.СОФИЯ-ГРАД</v>
          </cell>
          <cell r="E1226" t="str">
            <v>общ.СТОЛИЧНА</v>
          </cell>
          <cell r="F1226" t="str">
            <v>гр.СОФИЯ</v>
          </cell>
          <cell r="G1226" t="str">
            <v>"СОФИНВЕСТ" ЕООД</v>
          </cell>
          <cell r="H1226" t="str">
            <v>363СОФ117</v>
          </cell>
          <cell r="I1226">
            <v>42383</v>
          </cell>
          <cell r="J1226" t="str">
            <v>1981</v>
          </cell>
          <cell r="K1226">
            <v>11595</v>
          </cell>
          <cell r="L1226">
            <v>11193</v>
          </cell>
          <cell r="M1226">
            <v>220.6</v>
          </cell>
          <cell r="N1226">
            <v>109.4</v>
          </cell>
          <cell r="O1226">
            <v>1760659</v>
          </cell>
          <cell r="P1226">
            <v>2469208</v>
          </cell>
          <cell r="Q1226">
            <v>1224600</v>
          </cell>
          <cell r="R1226">
            <v>962510</v>
          </cell>
          <cell r="S1226" t="str">
            <v>F</v>
          </cell>
          <cell r="T1226" t="str">
            <v>С</v>
          </cell>
          <cell r="U1226" t="str">
            <v>Изолация на външна стена , Изолация на под, Изолация на покрив, Подмяна на дограма</v>
          </cell>
          <cell r="V1226">
            <v>1244852</v>
          </cell>
          <cell r="W1226">
            <v>453.18</v>
          </cell>
          <cell r="X1226">
            <v>136935</v>
          </cell>
          <cell r="Y1226">
            <v>916223</v>
          </cell>
          <cell r="Z1226">
            <v>6.6909000000000001</v>
          </cell>
          <cell r="AA1226" t="str">
            <v>„НП за ЕЕ на МЖС"</v>
          </cell>
          <cell r="AB1226">
            <v>50.41</v>
          </cell>
        </row>
        <row r="1227">
          <cell r="A1227">
            <v>176831411</v>
          </cell>
          <cell r="B1227" t="str">
            <v>СДРУЖЕНИЕ НА СОБСТВЕНИЦИТЕ "ГР. СОФИЯ Р-Н КРАСНО СЕЛО  УЛ. БИТОЛЯ #18 БЛ.63</v>
          </cell>
          <cell r="C1227" t="str">
            <v>МЖС</v>
          </cell>
          <cell r="D1227" t="str">
            <v>обл.СОФИЯ-ГРАД</v>
          </cell>
          <cell r="E1227" t="str">
            <v>общ.СТОЛИЧНА</v>
          </cell>
          <cell r="F1227" t="str">
            <v>гр.СОФИЯ</v>
          </cell>
          <cell r="G1227" t="str">
            <v>"СОФИНВЕСТ" ЕООД</v>
          </cell>
          <cell r="H1227" t="str">
            <v>363СОФ118</v>
          </cell>
          <cell r="I1227">
            <v>42383</v>
          </cell>
          <cell r="J1227" t="str">
            <v>1983</v>
          </cell>
          <cell r="K1227">
            <v>17234.599999999999</v>
          </cell>
          <cell r="L1227">
            <v>15511</v>
          </cell>
          <cell r="M1227">
            <v>201.8</v>
          </cell>
          <cell r="N1227">
            <v>116</v>
          </cell>
          <cell r="O1227">
            <v>2037839</v>
          </cell>
          <cell r="P1227">
            <v>3130032</v>
          </cell>
          <cell r="Q1227">
            <v>1801700</v>
          </cell>
          <cell r="R1227">
            <v>1468572</v>
          </cell>
          <cell r="S1227" t="str">
            <v>E</v>
          </cell>
          <cell r="T1227" t="str">
            <v>С</v>
          </cell>
          <cell r="U1227" t="str">
            <v>Изолация на външна стена , Изолация на под, Изолация на покрив, Подмяна на дограма</v>
          </cell>
          <cell r="V1227">
            <v>1326261</v>
          </cell>
          <cell r="W1227">
            <v>384.61</v>
          </cell>
          <cell r="X1227">
            <v>238727</v>
          </cell>
          <cell r="Y1227">
            <v>1274919</v>
          </cell>
          <cell r="Z1227">
            <v>5.3403999999999998</v>
          </cell>
          <cell r="AA1227" t="str">
            <v>„НП за ЕЕ на МЖС"</v>
          </cell>
          <cell r="AB1227">
            <v>42.37</v>
          </cell>
        </row>
        <row r="1228">
          <cell r="A1228">
            <v>176841722</v>
          </cell>
          <cell r="B1228" t="str">
            <v>СДРУЖЕНИЕ НА СОБСТВ. "СОФИЯ, Р КРАСНО СЕЛО, Ж.К. БОРОВО, БЛ.231</v>
          </cell>
          <cell r="C1228" t="str">
            <v>МЖС</v>
          </cell>
          <cell r="D1228" t="str">
            <v>обл.СОФИЯ-ГРАД</v>
          </cell>
          <cell r="E1228" t="str">
            <v>общ.СТОЛИЧНА</v>
          </cell>
          <cell r="F1228" t="str">
            <v>гр.СОФИЯ</v>
          </cell>
          <cell r="G1228" t="str">
            <v>"СОФИНВЕСТ" ЕООД</v>
          </cell>
          <cell r="H1228" t="str">
            <v>363СОФ119</v>
          </cell>
          <cell r="I1228">
            <v>42383</v>
          </cell>
          <cell r="J1228" t="str">
            <v>1970</v>
          </cell>
          <cell r="K1228">
            <v>7914.5</v>
          </cell>
          <cell r="L1228">
            <v>7354</v>
          </cell>
          <cell r="M1228">
            <v>240.7</v>
          </cell>
          <cell r="N1228">
            <v>131.69999999999999</v>
          </cell>
          <cell r="O1228">
            <v>994761</v>
          </cell>
          <cell r="P1228">
            <v>1770045</v>
          </cell>
          <cell r="Q1228">
            <v>968450</v>
          </cell>
          <cell r="R1228">
            <v>733807</v>
          </cell>
          <cell r="S1228" t="str">
            <v>F</v>
          </cell>
          <cell r="T1228" t="str">
            <v>С</v>
          </cell>
          <cell r="U1228" t="str">
            <v>Изолация на външна стена , Изолация на под, Изолация на покрив, Подмяна на дограма</v>
          </cell>
          <cell r="V1228">
            <v>801595</v>
          </cell>
          <cell r="W1228">
            <v>232.6</v>
          </cell>
          <cell r="X1228">
            <v>144286.9</v>
          </cell>
          <cell r="Y1228">
            <v>682540</v>
          </cell>
          <cell r="Z1228">
            <v>4.7304000000000004</v>
          </cell>
          <cell r="AA1228" t="str">
            <v>„НП за ЕЕ на МЖС"</v>
          </cell>
          <cell r="AB1228">
            <v>45.28</v>
          </cell>
        </row>
        <row r="1229">
          <cell r="A1229">
            <v>176836465</v>
          </cell>
          <cell r="B1229" t="str">
            <v>СДРУЖЕНИЕ НА СОБСТВЕНИЦИТЕ ГР.СОФИЯ, БУЛ.П.Ю.ТОДОРОВ, БЛ.8</v>
          </cell>
          <cell r="C1229" t="str">
            <v>МЖС БЛ 8 БУЛ П Ю ТОДОРОВ СОФИЯ</v>
          </cell>
          <cell r="D1229" t="str">
            <v>обл.СОФИЯ-ГРАД</v>
          </cell>
          <cell r="E1229" t="str">
            <v>общ.СТОЛИЧНА</v>
          </cell>
          <cell r="F1229" t="str">
            <v>гр.СОФИЯ</v>
          </cell>
          <cell r="G1229" t="str">
            <v>"СОФИНВЕСТ" ЕООД</v>
          </cell>
          <cell r="H1229" t="str">
            <v>363СОФ125</v>
          </cell>
          <cell r="I1229">
            <v>42522</v>
          </cell>
          <cell r="J1229" t="str">
            <v>1967</v>
          </cell>
          <cell r="K1229">
            <v>10422.48</v>
          </cell>
          <cell r="L1229">
            <v>10038</v>
          </cell>
          <cell r="M1229">
            <v>204.5</v>
          </cell>
          <cell r="N1229">
            <v>120</v>
          </cell>
          <cell r="O1229">
            <v>1301528</v>
          </cell>
          <cell r="P1229">
            <v>2052523</v>
          </cell>
          <cell r="Q1229">
            <v>1204160</v>
          </cell>
          <cell r="R1229">
            <v>976368</v>
          </cell>
          <cell r="S1229" t="str">
            <v>E</v>
          </cell>
          <cell r="T1229" t="str">
            <v>С</v>
          </cell>
          <cell r="U1229" t="str">
            <v>Изолация на външна стена , Изолация на под, Изолация на покрив, Подмяна на дограма</v>
          </cell>
          <cell r="V1229">
            <v>848365</v>
          </cell>
          <cell r="W1229">
            <v>263.52999999999997</v>
          </cell>
          <cell r="X1229">
            <v>71472</v>
          </cell>
          <cell r="Y1229">
            <v>619618</v>
          </cell>
          <cell r="Z1229">
            <v>8.6692999999999998</v>
          </cell>
          <cell r="AA1229" t="str">
            <v>„НП за ЕЕ на МЖС"</v>
          </cell>
          <cell r="AB1229">
            <v>41.33</v>
          </cell>
        </row>
        <row r="1230">
          <cell r="A1230">
            <v>176817600</v>
          </cell>
          <cell r="B1230" t="str">
            <v xml:space="preserve">СДРУЖЕНИЕ НА СОБСТВЕНИЦИТЕ БЛОК 198 КРАСНО СЕЛО,ГР.СОФИЯ </v>
          </cell>
          <cell r="C1230" t="str">
            <v>МЖС БЛ 198 КРАСНО СЕЛО СОФИЯ</v>
          </cell>
          <cell r="D1230" t="str">
            <v>обл.СОФИЯ-ГРАД</v>
          </cell>
          <cell r="E1230" t="str">
            <v>общ.СТОЛИЧНА</v>
          </cell>
          <cell r="F1230" t="str">
            <v>гр.СОФИЯ</v>
          </cell>
          <cell r="G1230" t="str">
            <v>"СОФИНВЕСТ" ЕООД</v>
          </cell>
          <cell r="H1230" t="str">
            <v>363СОФ126</v>
          </cell>
          <cell r="I1230">
            <v>42522</v>
          </cell>
          <cell r="J1230" t="str">
            <v>1967</v>
          </cell>
          <cell r="K1230">
            <v>5689.98</v>
          </cell>
          <cell r="L1230">
            <v>5309</v>
          </cell>
          <cell r="M1230">
            <v>214.3</v>
          </cell>
          <cell r="N1230">
            <v>122.7</v>
          </cell>
          <cell r="O1230">
            <v>677259</v>
          </cell>
          <cell r="P1230">
            <v>1137810</v>
          </cell>
          <cell r="Q1230">
            <v>651272</v>
          </cell>
          <cell r="R1230">
            <v>488075</v>
          </cell>
          <cell r="S1230" t="str">
            <v>E</v>
          </cell>
          <cell r="T1230" t="str">
            <v>С</v>
          </cell>
          <cell r="U1230" t="str">
            <v>Изолация на външна стена , Изолация на под, Мерки по сградни инсталации(тръбна мрежа), Подмяна на дограма</v>
          </cell>
          <cell r="V1230">
            <v>486538</v>
          </cell>
          <cell r="W1230">
            <v>154.11000000000001</v>
          </cell>
          <cell r="X1230">
            <v>41578</v>
          </cell>
          <cell r="Y1230">
            <v>319781</v>
          </cell>
          <cell r="Z1230">
            <v>7.6910999999999996</v>
          </cell>
          <cell r="AA1230" t="str">
            <v>„НП за ЕЕ на МЖС"</v>
          </cell>
          <cell r="AB1230">
            <v>42.76</v>
          </cell>
        </row>
        <row r="1231">
          <cell r="A1231">
            <v>176835025</v>
          </cell>
          <cell r="B1231" t="str">
            <v>СДРУЖЕНИЕ НА СОБСТВЕНИЦИТЕ "ЛИРА 2015",ГР.СОФИЯ,,УЛ.ДЕЯН БЕЛИШКИ,Ж.К.ГОЦЕ ДЕЛЧЕВ,БЛ.2</v>
          </cell>
          <cell r="C1231" t="str">
            <v>МЖС</v>
          </cell>
          <cell r="D1231" t="str">
            <v>обл.СОФИЯ-ГРАД</v>
          </cell>
          <cell r="E1231" t="str">
            <v>общ.СТОЛИЧНА</v>
          </cell>
          <cell r="F1231" t="str">
            <v>гр.СОФИЯ</v>
          </cell>
          <cell r="G1231" t="str">
            <v>"СОФИНВЕСТ" ЕООД</v>
          </cell>
          <cell r="H1231" t="str">
            <v>363СОФ127</v>
          </cell>
          <cell r="I1231">
            <v>42522</v>
          </cell>
          <cell r="J1231" t="str">
            <v>1967</v>
          </cell>
          <cell r="K1231">
            <v>5714</v>
          </cell>
          <cell r="L1231">
            <v>5278</v>
          </cell>
          <cell r="M1231">
            <v>226.5</v>
          </cell>
          <cell r="N1231">
            <v>129.6</v>
          </cell>
          <cell r="O1231">
            <v>652051</v>
          </cell>
          <cell r="P1231">
            <v>1195315</v>
          </cell>
          <cell r="Q1231">
            <v>684000</v>
          </cell>
          <cell r="R1231">
            <v>475745</v>
          </cell>
          <cell r="S1231" t="str">
            <v>E</v>
          </cell>
          <cell r="T1231" t="str">
            <v>С</v>
          </cell>
          <cell r="U1231" t="str">
            <v>Изолация на външна стена , Изолация на под, Мерки по сградни инсталации(тръбна мрежа), Подмяна на дограма</v>
          </cell>
          <cell r="V1231">
            <v>511205</v>
          </cell>
          <cell r="W1231">
            <v>155.32</v>
          </cell>
          <cell r="X1231">
            <v>42369</v>
          </cell>
          <cell r="Y1231">
            <v>295885</v>
          </cell>
          <cell r="Z1231">
            <v>6.9835000000000003</v>
          </cell>
          <cell r="AA1231" t="str">
            <v>„НП за ЕЕ на МЖС"</v>
          </cell>
          <cell r="AB1231">
            <v>42.76</v>
          </cell>
        </row>
        <row r="1232">
          <cell r="A1232">
            <v>176856731</v>
          </cell>
          <cell r="B1232" t="str">
            <v xml:space="preserve">СДРУЖЕНИЕ НА СОБСТВЕНИЦИТЕ ЛЮЛИН - 317 </v>
          </cell>
          <cell r="C1232" t="str">
            <v>МЖС БЛ 317 ЖК ЛЮЛИН СОФИЯ</v>
          </cell>
          <cell r="D1232" t="str">
            <v>обл.СОФИЯ-ГРАД</v>
          </cell>
          <cell r="E1232" t="str">
            <v>общ.СТОЛИЧНА</v>
          </cell>
          <cell r="F1232" t="str">
            <v>гр.СОФИЯ</v>
          </cell>
          <cell r="G1232" t="str">
            <v>"СОФИНВЕСТ" ЕООД</v>
          </cell>
          <cell r="H1232" t="str">
            <v>363СОФ128</v>
          </cell>
          <cell r="I1232">
            <v>42523</v>
          </cell>
          <cell r="J1232" t="str">
            <v>1974</v>
          </cell>
          <cell r="K1232">
            <v>7175.77</v>
          </cell>
          <cell r="L1232">
            <v>6928</v>
          </cell>
          <cell r="M1232">
            <v>174.4</v>
          </cell>
          <cell r="N1232">
            <v>120.1</v>
          </cell>
          <cell r="O1232">
            <v>850646</v>
          </cell>
          <cell r="P1232">
            <v>1208192</v>
          </cell>
          <cell r="Q1232">
            <v>832000</v>
          </cell>
          <cell r="R1232">
            <v>540514</v>
          </cell>
          <cell r="S1232" t="str">
            <v>E</v>
          </cell>
          <cell r="T1232" t="str">
            <v>С</v>
          </cell>
          <cell r="U1232" t="str">
            <v>Изолация на външна стена , Изолация на под, Изолация на покрив, Подмяна на дограма</v>
          </cell>
          <cell r="V1232">
            <v>376188</v>
          </cell>
          <cell r="W1232">
            <v>168.4</v>
          </cell>
          <cell r="X1232">
            <v>41877</v>
          </cell>
          <cell r="Y1232">
            <v>420144</v>
          </cell>
          <cell r="Z1232">
            <v>10.0328</v>
          </cell>
          <cell r="AA1232" t="str">
            <v>„НП за ЕЕ на МЖС"</v>
          </cell>
          <cell r="AB1232">
            <v>31.13</v>
          </cell>
        </row>
        <row r="1233">
          <cell r="A1233">
            <v>176875332</v>
          </cell>
          <cell r="B1233" t="str">
            <v>СДРУЖЕНИЕ НА СОБСТВЕНИЦИТЕ "ГР. СОФИЯ,  РАЙОН МЛАДОСТ, Ж.К. МЛАДОСТ 1, БЛ. 52, ВХ. 2</v>
          </cell>
          <cell r="C1233" t="str">
            <v>МЖС</v>
          </cell>
          <cell r="D1233" t="str">
            <v>обл.СОФИЯ-ГРАД</v>
          </cell>
          <cell r="E1233" t="str">
            <v>общ.СТОЛИЧНА</v>
          </cell>
          <cell r="F1233" t="str">
            <v>гр.СОФИЯ</v>
          </cell>
          <cell r="G1233" t="str">
            <v>"СОФИНВЕСТ" ЕООД</v>
          </cell>
          <cell r="H1233" t="str">
            <v>363СОФ129</v>
          </cell>
          <cell r="I1233">
            <v>42524</v>
          </cell>
          <cell r="J1233" t="str">
            <v>1981</v>
          </cell>
          <cell r="K1233">
            <v>2901.3</v>
          </cell>
          <cell r="L1233">
            <v>2782</v>
          </cell>
          <cell r="M1233">
            <v>196.8</v>
          </cell>
          <cell r="N1233">
            <v>131.80000000000001</v>
          </cell>
          <cell r="O1233">
            <v>379861</v>
          </cell>
          <cell r="P1233">
            <v>547391</v>
          </cell>
          <cell r="Q1233">
            <v>366700</v>
          </cell>
          <cell r="R1233">
            <v>279406</v>
          </cell>
          <cell r="S1233" t="str">
            <v>E</v>
          </cell>
          <cell r="T1233" t="str">
            <v>С</v>
          </cell>
          <cell r="U1233" t="str">
            <v>Изолация на външна стена , Изолация на под, Изолация на покрив, Подмяна на дограма</v>
          </cell>
          <cell r="V1233">
            <v>180677</v>
          </cell>
          <cell r="W1233">
            <v>59.7</v>
          </cell>
          <cell r="X1233">
            <v>15921</v>
          </cell>
          <cell r="Y1233">
            <v>174283</v>
          </cell>
          <cell r="Z1233">
            <v>10.9467</v>
          </cell>
          <cell r="AA1233" t="str">
            <v>„НП за ЕЕ на МЖС"</v>
          </cell>
          <cell r="AB1233">
            <v>33</v>
          </cell>
        </row>
        <row r="1234">
          <cell r="A1234">
            <v>176823076</v>
          </cell>
          <cell r="B1234" t="str">
            <v>СДРУЖЕНИЕ НА СОБСТВЕНИЦИТЕ "ЖИЛИЩЕН БЛОК,ГР. СОФИЯ, ИСКЪР Ж.К. ДРУЖБА БЛ. 84</v>
          </cell>
          <cell r="C1234" t="str">
            <v>МЖС</v>
          </cell>
          <cell r="D1234" t="str">
            <v>обл.СОФИЯ-ГРАД</v>
          </cell>
          <cell r="E1234" t="str">
            <v>общ.СТОЛИЧНА</v>
          </cell>
          <cell r="F1234" t="str">
            <v>гр.СОФИЯ</v>
          </cell>
          <cell r="G1234" t="str">
            <v>"СОФИНВЕСТ" ЕООД</v>
          </cell>
          <cell r="H1234" t="str">
            <v>363СОФ130</v>
          </cell>
          <cell r="I1234">
            <v>42524</v>
          </cell>
          <cell r="J1234" t="str">
            <v>1971</v>
          </cell>
          <cell r="K1234">
            <v>15114</v>
          </cell>
          <cell r="L1234">
            <v>14569</v>
          </cell>
          <cell r="M1234">
            <v>190.9</v>
          </cell>
          <cell r="N1234">
            <v>130.4</v>
          </cell>
          <cell r="O1234">
            <v>1889418</v>
          </cell>
          <cell r="P1234">
            <v>2780867</v>
          </cell>
          <cell r="Q1234">
            <v>1899260</v>
          </cell>
          <cell r="R1234">
            <v>1302641</v>
          </cell>
          <cell r="S1234" t="str">
            <v>E</v>
          </cell>
          <cell r="T1234" t="str">
            <v>С</v>
          </cell>
          <cell r="U1234" t="str">
            <v>Изолация на външна стена , Изолация на под, Изолация на покрив, Подмяна на дограма</v>
          </cell>
          <cell r="V1234">
            <v>881599</v>
          </cell>
          <cell r="W1234">
            <v>296.24</v>
          </cell>
          <cell r="X1234">
            <v>78694</v>
          </cell>
          <cell r="Y1234">
            <v>781601</v>
          </cell>
          <cell r="Z1234">
            <v>9.9321000000000002</v>
          </cell>
          <cell r="AA1234" t="str">
            <v>„НП за ЕЕ на МЖС"</v>
          </cell>
          <cell r="AB1234">
            <v>31.7</v>
          </cell>
        </row>
        <row r="1235">
          <cell r="A1235">
            <v>176844565</v>
          </cell>
          <cell r="B1235" t="str">
            <v>СДРУЖЕНИЕ НА СОБСТВЕНИЦИТЕ СОФИЯ, МЛАДОСТ 2, БЛ.220А</v>
          </cell>
          <cell r="C1235" t="str">
            <v>МЖС БЛ 220 А ЖК МЛАДОСТ СОФИЯ</v>
          </cell>
          <cell r="D1235" t="str">
            <v>обл.СОФИЯ-ГРАД</v>
          </cell>
          <cell r="E1235" t="str">
            <v>общ.СТОЛИЧНА</v>
          </cell>
          <cell r="F1235" t="str">
            <v>гр.СОФИЯ</v>
          </cell>
          <cell r="G1235" t="str">
            <v>"СОФИНВЕСТ" ЕООД</v>
          </cell>
          <cell r="H1235" t="str">
            <v>363СОФ131</v>
          </cell>
          <cell r="I1235">
            <v>42524</v>
          </cell>
          <cell r="J1235" t="str">
            <v>1974</v>
          </cell>
          <cell r="K1235">
            <v>5622.3</v>
          </cell>
          <cell r="L1235">
            <v>5465</v>
          </cell>
          <cell r="M1235">
            <v>178.9</v>
          </cell>
          <cell r="N1235">
            <v>121.1</v>
          </cell>
          <cell r="O1235">
            <v>664802</v>
          </cell>
          <cell r="P1235">
            <v>977551</v>
          </cell>
          <cell r="Q1235">
            <v>662000</v>
          </cell>
          <cell r="R1235">
            <v>484943</v>
          </cell>
          <cell r="S1235" t="str">
            <v>D</v>
          </cell>
          <cell r="T1235" t="str">
            <v>С</v>
          </cell>
          <cell r="U1235" t="str">
            <v>Изолация на външна стена , Изолация на под, Изолация на покрив, Подмяна на дограма</v>
          </cell>
          <cell r="V1235">
            <v>315548</v>
          </cell>
          <cell r="W1235">
            <v>101.02</v>
          </cell>
          <cell r="X1235">
            <v>27177</v>
          </cell>
          <cell r="Y1235">
            <v>311265</v>
          </cell>
          <cell r="Z1235">
            <v>11.453200000000001</v>
          </cell>
          <cell r="AA1235" t="str">
            <v>„НП за ЕЕ на МЖС"</v>
          </cell>
          <cell r="AB1235">
            <v>32.270000000000003</v>
          </cell>
        </row>
        <row r="1236">
          <cell r="A1236">
            <v>176833526</v>
          </cell>
          <cell r="B1236" t="str">
            <v>СДРУЖЕНИЕ НА СОБСТВЕНИЦИТЕ БЛ.32А,Ж.К. ХРИСТО СМИРНЕНЕСКИ, ГР. СОФИЯ</v>
          </cell>
          <cell r="C1236" t="str">
            <v>МЖС БЛ 32А ЖК ХРИСТО СМИРНЕНСКИ СОФИЯ</v>
          </cell>
          <cell r="D1236" t="str">
            <v>обл.СОФИЯ-ГРАД</v>
          </cell>
          <cell r="E1236" t="str">
            <v>общ.СТОЛИЧНА</v>
          </cell>
          <cell r="F1236" t="str">
            <v>гр.СОФИЯ</v>
          </cell>
          <cell r="G1236" t="str">
            <v>"СОФИНВЕСТ" ЕООД</v>
          </cell>
          <cell r="H1236" t="str">
            <v>363СОФ132</v>
          </cell>
          <cell r="I1236">
            <v>42524</v>
          </cell>
          <cell r="J1236" t="str">
            <v>1987</v>
          </cell>
          <cell r="K1236">
            <v>11501.02</v>
          </cell>
          <cell r="L1236">
            <v>10915</v>
          </cell>
          <cell r="M1236">
            <v>213.2</v>
          </cell>
          <cell r="N1236">
            <v>118</v>
          </cell>
          <cell r="O1236">
            <v>1351473</v>
          </cell>
          <cell r="P1236">
            <v>2327582</v>
          </cell>
          <cell r="Q1236">
            <v>1287916</v>
          </cell>
          <cell r="R1236">
            <v>970808</v>
          </cell>
          <cell r="S1236" t="str">
            <v>E</v>
          </cell>
          <cell r="T1236" t="str">
            <v>С</v>
          </cell>
          <cell r="U1236" t="str">
            <v>Изолация на външна стена , Изолация на под, Изолация на покрив, Подмяна на дограма</v>
          </cell>
          <cell r="V1236">
            <v>1039665</v>
          </cell>
          <cell r="W1236">
            <v>337.25</v>
          </cell>
          <cell r="X1236">
            <v>90413</v>
          </cell>
          <cell r="Y1236">
            <v>581676</v>
          </cell>
          <cell r="Z1236">
            <v>6.4335000000000004</v>
          </cell>
          <cell r="AA1236" t="str">
            <v>„НП за ЕЕ на МЖС"</v>
          </cell>
          <cell r="AB1236">
            <v>44.66</v>
          </cell>
        </row>
        <row r="1237">
          <cell r="A1237">
            <v>176835274</v>
          </cell>
          <cell r="B1237" t="str">
            <v>СДРУЖЕНИЕ НА СОБСТВЕНИЦИТЕ "ГР.СОФИЯ, Ж.К. СЛАТИНА, БЛ.33"</v>
          </cell>
          <cell r="C1237" t="str">
            <v>МЖС</v>
          </cell>
          <cell r="D1237" t="str">
            <v>обл.СОФИЯ-ГРАД</v>
          </cell>
          <cell r="E1237" t="str">
            <v>общ.СТОЛИЧНА</v>
          </cell>
          <cell r="F1237" t="str">
            <v>гр.СОФИЯ</v>
          </cell>
          <cell r="G1237" t="str">
            <v>"СОФИНВЕСТ" ЕООД</v>
          </cell>
          <cell r="H1237" t="str">
            <v>363СОФ133</v>
          </cell>
          <cell r="I1237">
            <v>42527</v>
          </cell>
          <cell r="J1237" t="str">
            <v>1986</v>
          </cell>
          <cell r="K1237">
            <v>11525.6</v>
          </cell>
          <cell r="L1237">
            <v>10949</v>
          </cell>
          <cell r="M1237">
            <v>211.5</v>
          </cell>
          <cell r="N1237">
            <v>117.2</v>
          </cell>
          <cell r="O1237">
            <v>1178696</v>
          </cell>
          <cell r="P1237">
            <v>2315925</v>
          </cell>
          <cell r="Q1237">
            <v>1282800</v>
          </cell>
          <cell r="R1237">
            <v>794984</v>
          </cell>
          <cell r="S1237" t="str">
            <v>E</v>
          </cell>
          <cell r="T1237" t="str">
            <v>С</v>
          </cell>
          <cell r="U1237" t="str">
            <v>Изолация на външна стена , Изолация на под, Изолация на покрив, Мерки по сградни инсталации(тръбна мрежа), Подмяна на дограма</v>
          </cell>
          <cell r="V1237">
            <v>1033072</v>
          </cell>
          <cell r="W1237">
            <v>358.99</v>
          </cell>
          <cell r="X1237">
            <v>94546</v>
          </cell>
          <cell r="Y1237">
            <v>583639</v>
          </cell>
          <cell r="Z1237">
            <v>6.173</v>
          </cell>
          <cell r="AA1237" t="str">
            <v>„НП за ЕЕ на МЖС"</v>
          </cell>
          <cell r="AB1237">
            <v>44.6</v>
          </cell>
        </row>
        <row r="1238">
          <cell r="A1238">
            <v>176816320</v>
          </cell>
          <cell r="B1238" t="str">
            <v>СДРУЖЕНИЕ НА СОБСТВЕНИЦИТЕ БЛ.130 "СЪГЛАСИЕ"-ЖК ХАДЖИ ДИМИТЪР, ГР.СОФИЯ</v>
          </cell>
          <cell r="C1238" t="str">
            <v>МЖС  "СЪГЛАСИЕ-ХАДЖИ ДИМИТЪР СОФИЯ</v>
          </cell>
          <cell r="D1238" t="str">
            <v>обл.СОФИЯ-ГРАД</v>
          </cell>
          <cell r="E1238" t="str">
            <v>общ.СТОЛИЧНА</v>
          </cell>
          <cell r="F1238" t="str">
            <v>гр.СОФИЯ</v>
          </cell>
          <cell r="G1238" t="str">
            <v>"СОФИНВЕСТ" ЕООД</v>
          </cell>
          <cell r="H1238" t="str">
            <v>363СОФ134</v>
          </cell>
          <cell r="I1238">
            <v>42527</v>
          </cell>
          <cell r="J1238" t="str">
            <v>1985</v>
          </cell>
          <cell r="K1238">
            <v>6151.46</v>
          </cell>
          <cell r="L1238">
            <v>5750</v>
          </cell>
          <cell r="M1238">
            <v>152.9</v>
          </cell>
          <cell r="N1238">
            <v>90.6</v>
          </cell>
          <cell r="O1238">
            <v>627155</v>
          </cell>
          <cell r="P1238">
            <v>879023</v>
          </cell>
          <cell r="Q1238">
            <v>521200</v>
          </cell>
          <cell r="R1238">
            <v>249728</v>
          </cell>
          <cell r="S1238" t="str">
            <v>E</v>
          </cell>
          <cell r="T1238" t="str">
            <v>С</v>
          </cell>
          <cell r="U1238" t="str">
            <v>Изолация на външна стена , Изолация на под, Изолация на покрив, Подмяна на дограма</v>
          </cell>
          <cell r="V1238">
            <v>357785</v>
          </cell>
          <cell r="W1238">
            <v>151.25</v>
          </cell>
          <cell r="X1238">
            <v>38069</v>
          </cell>
          <cell r="Y1238">
            <v>349000</v>
          </cell>
          <cell r="Z1238">
            <v>9.1675000000000004</v>
          </cell>
          <cell r="AA1238" t="str">
            <v>„НП за ЕЕ на МЖС"</v>
          </cell>
          <cell r="AB1238">
            <v>40.700000000000003</v>
          </cell>
        </row>
        <row r="1239">
          <cell r="A1239">
            <v>176821787</v>
          </cell>
          <cell r="B1239" t="str">
            <v>СДРУЖЕНИЕ НА СОБСТВЕНИЦИТЕ "ГР.СОФИЯ, РАЙОН МЛАДОСТ, Ж.К. МЛАДОСТ 2, БЛ.201 - СС ЕНИЦА</v>
          </cell>
          <cell r="C1239" t="str">
            <v>МЖС</v>
          </cell>
          <cell r="D1239" t="str">
            <v>обл.СОФИЯ-ГРАД</v>
          </cell>
          <cell r="E1239" t="str">
            <v>общ.СТОЛИЧНА</v>
          </cell>
          <cell r="F1239" t="str">
            <v>гр.СОФИЯ</v>
          </cell>
          <cell r="G1239" t="str">
            <v>"СОФИНВЕСТ" ЕООД</v>
          </cell>
          <cell r="H1239" t="str">
            <v>363СОФ135</v>
          </cell>
          <cell r="I1239">
            <v>42527</v>
          </cell>
          <cell r="J1239" t="str">
            <v>1982</v>
          </cell>
          <cell r="K1239">
            <v>11526.5</v>
          </cell>
          <cell r="L1239">
            <v>10704</v>
          </cell>
          <cell r="M1239">
            <v>213.9</v>
          </cell>
          <cell r="N1239">
            <v>122.9</v>
          </cell>
          <cell r="O1239">
            <v>1107167</v>
          </cell>
          <cell r="P1239">
            <v>2289422</v>
          </cell>
          <cell r="Q1239">
            <v>1315000</v>
          </cell>
          <cell r="R1239">
            <v>770380</v>
          </cell>
          <cell r="S1239" t="str">
            <v>E</v>
          </cell>
          <cell r="T1239" t="str">
            <v>С</v>
          </cell>
          <cell r="U1239" t="str">
            <v>Изолация на външна стена , Изолация на под, Изолация на покрив, Подмяна на дограма</v>
          </cell>
          <cell r="V1239">
            <v>972821</v>
          </cell>
          <cell r="W1239">
            <v>317.44</v>
          </cell>
          <cell r="X1239">
            <v>84993</v>
          </cell>
          <cell r="Y1239">
            <v>636182</v>
          </cell>
          <cell r="Z1239">
            <v>7.4851000000000001</v>
          </cell>
          <cell r="AA1239" t="str">
            <v>„НП за ЕЕ на МЖС"</v>
          </cell>
          <cell r="AB1239">
            <v>42.49</v>
          </cell>
        </row>
        <row r="1240">
          <cell r="A1240">
            <v>176821748</v>
          </cell>
          <cell r="B1240" t="str">
            <v>СДРУЖЕНИЕ НА СОБСТВЕНИЦИТЕ "ГР.СОФИЯ ДРУЖБА, БЛ.44</v>
          </cell>
          <cell r="C1240" t="str">
            <v>МЖС</v>
          </cell>
          <cell r="D1240" t="str">
            <v>обл.СОФИЯ-ГРАД</v>
          </cell>
          <cell r="E1240" t="str">
            <v>общ.СТОЛИЧНА</v>
          </cell>
          <cell r="F1240" t="str">
            <v>гр.СОФИЯ</v>
          </cell>
          <cell r="G1240" t="str">
            <v>"СОФИНВЕСТ" ЕООД</v>
          </cell>
          <cell r="H1240" t="str">
            <v>363СОФ136</v>
          </cell>
          <cell r="I1240">
            <v>42528</v>
          </cell>
          <cell r="J1240" t="str">
            <v>1971</v>
          </cell>
          <cell r="K1240">
            <v>9122</v>
          </cell>
          <cell r="L1240">
            <v>8588</v>
          </cell>
          <cell r="M1240">
            <v>222</v>
          </cell>
          <cell r="N1240">
            <v>1142.9000000000001</v>
          </cell>
          <cell r="O1240">
            <v>1218650</v>
          </cell>
          <cell r="P1240">
            <v>1907328</v>
          </cell>
          <cell r="Q1240">
            <v>1227600</v>
          </cell>
          <cell r="R1240">
            <v>869816</v>
          </cell>
          <cell r="S1240" t="str">
            <v>E</v>
          </cell>
          <cell r="T1240" t="str">
            <v>С</v>
          </cell>
          <cell r="U1240" t="str">
            <v>Изолация на външна стена , Изолация на под, Изолация на покрив, Мерки по сградни инсталации(тръбна мрежа), Подмяна на дограма</v>
          </cell>
          <cell r="V1240">
            <v>679684</v>
          </cell>
          <cell r="W1240">
            <v>217.13</v>
          </cell>
          <cell r="X1240">
            <v>58429</v>
          </cell>
          <cell r="Y1240">
            <v>544181</v>
          </cell>
          <cell r="Z1240">
            <v>9.3134999999999994</v>
          </cell>
          <cell r="AA1240" t="str">
            <v>„НП за ЕЕ на МЖС"</v>
          </cell>
          <cell r="AB1240">
            <v>35.630000000000003</v>
          </cell>
        </row>
        <row r="1241">
          <cell r="A1241">
            <v>176845382</v>
          </cell>
          <cell r="B1241" t="str">
            <v>СДРУЖЕНИЕ НА СОБСТВЕНИЦИТЕ "КРЕМИКОВЦИ, Ж.К. БОТУНЕЦ-2, БЛ.6, ВХ.АБ</v>
          </cell>
          <cell r="C1241" t="str">
            <v>МЖС</v>
          </cell>
          <cell r="D1241" t="str">
            <v>обл.СОФИЯ-ГРАД</v>
          </cell>
          <cell r="E1241" t="str">
            <v>общ.СТОЛИЧНА</v>
          </cell>
          <cell r="F1241" t="str">
            <v>гр.СОФИЯ</v>
          </cell>
          <cell r="G1241" t="str">
            <v>"СОФИНВЕСТ" ЕООД</v>
          </cell>
          <cell r="H1241" t="str">
            <v>363СОФ137</v>
          </cell>
          <cell r="I1241">
            <v>42529</v>
          </cell>
          <cell r="J1241" t="str">
            <v>1988</v>
          </cell>
          <cell r="K1241">
            <v>3368</v>
          </cell>
          <cell r="L1241">
            <v>3184</v>
          </cell>
          <cell r="M1241">
            <v>217</v>
          </cell>
          <cell r="N1241">
            <v>101.5</v>
          </cell>
          <cell r="O1241">
            <v>302359</v>
          </cell>
          <cell r="P1241">
            <v>690841</v>
          </cell>
          <cell r="Q1241">
            <v>323250</v>
          </cell>
          <cell r="R1241">
            <v>0</v>
          </cell>
          <cell r="S1241" t="str">
            <v>F</v>
          </cell>
          <cell r="T1241" t="str">
            <v>С</v>
          </cell>
          <cell r="U1241" t="str">
            <v>Изолация на външна стена , Изолация на под, Изолация на покрив, Подмяна на дограма</v>
          </cell>
          <cell r="V1241">
            <v>367586</v>
          </cell>
          <cell r="W1241">
            <v>103.1</v>
          </cell>
          <cell r="X1241">
            <v>32867</v>
          </cell>
          <cell r="Y1241">
            <v>265571</v>
          </cell>
          <cell r="Z1241">
            <v>8.0800999999999998</v>
          </cell>
          <cell r="AA1241" t="str">
            <v>„НП за ЕЕ на МЖС"</v>
          </cell>
          <cell r="AB1241">
            <v>53.2</v>
          </cell>
        </row>
        <row r="1242">
          <cell r="A1242">
            <v>176855615</v>
          </cell>
          <cell r="B1242" t="str">
            <v>СДРУЖЕНИЕ НА СОБСТВЕНИЦИТЕ В КВ.БОТУНЕЦ-2, БЛ.14, ВХ.А, Б, В И Г, Р-Н КРЕМИКОВЦИ</v>
          </cell>
          <cell r="C1242" t="str">
            <v>МЖС</v>
          </cell>
          <cell r="D1242" t="str">
            <v>обл.СОФИЯ-ГРАД</v>
          </cell>
          <cell r="E1242" t="str">
            <v>общ.СТОЛИЧНА</v>
          </cell>
          <cell r="F1242" t="str">
            <v>гр.СОФИЯ</v>
          </cell>
          <cell r="G1242" t="str">
            <v>"СОФИНВЕСТ" ЕООД</v>
          </cell>
          <cell r="H1242" t="str">
            <v>363СОФ138</v>
          </cell>
          <cell r="I1242">
            <v>42529</v>
          </cell>
          <cell r="J1242" t="str">
            <v>1989</v>
          </cell>
          <cell r="K1242">
            <v>7667</v>
          </cell>
          <cell r="L1242">
            <v>6944</v>
          </cell>
          <cell r="M1242">
            <v>259</v>
          </cell>
          <cell r="N1242">
            <v>119</v>
          </cell>
          <cell r="O1242">
            <v>969338</v>
          </cell>
          <cell r="P1242">
            <v>1798669</v>
          </cell>
          <cell r="Q1242">
            <v>826600</v>
          </cell>
          <cell r="R1242">
            <v>0</v>
          </cell>
          <cell r="S1242" t="str">
            <v>F</v>
          </cell>
          <cell r="T1242" t="str">
            <v>С</v>
          </cell>
          <cell r="U1242" t="str">
            <v>Изолация на външна стена , Изолация на под, Изолация на покрив, Подмяна на дограма</v>
          </cell>
          <cell r="V1242">
            <v>972035</v>
          </cell>
          <cell r="W1242">
            <v>147.13</v>
          </cell>
          <cell r="X1242">
            <v>58002</v>
          </cell>
          <cell r="Y1242">
            <v>617548</v>
          </cell>
          <cell r="Z1242">
            <v>10.647</v>
          </cell>
          <cell r="AA1242" t="str">
            <v>„НП за ЕЕ на МЖС"</v>
          </cell>
          <cell r="AB1242">
            <v>54.04</v>
          </cell>
        </row>
        <row r="1243">
          <cell r="A1243">
            <v>176824790</v>
          </cell>
          <cell r="B1243" t="str">
            <v>СДРУЖЕНИЕ НА СОБСТВЕНИЦИТЕ "БУХОВО-20, ГР. БУХОВО, ОС, Р-Н КРЕМИКОВЦИ, Ж.К. БУХОВО, БЛ.20</v>
          </cell>
          <cell r="C1243" t="str">
            <v>МЖС</v>
          </cell>
          <cell r="D1243" t="str">
            <v>обл.СОФИЯ-ГРАД</v>
          </cell>
          <cell r="E1243" t="str">
            <v>общ.СТОЛИЧНА</v>
          </cell>
          <cell r="F1243" t="str">
            <v>гр.СОФИЯ</v>
          </cell>
          <cell r="G1243" t="str">
            <v>"СОФИНВЕСТ" ЕООД</v>
          </cell>
          <cell r="H1243" t="str">
            <v>363СОФ139</v>
          </cell>
          <cell r="I1243">
            <v>42529</v>
          </cell>
          <cell r="J1243" t="str">
            <v>1980</v>
          </cell>
          <cell r="K1243">
            <v>4916</v>
          </cell>
          <cell r="L1243">
            <v>4137</v>
          </cell>
          <cell r="M1243">
            <v>215</v>
          </cell>
          <cell r="N1243">
            <v>110.8</v>
          </cell>
          <cell r="O1243">
            <v>518120</v>
          </cell>
          <cell r="P1243">
            <v>889859</v>
          </cell>
          <cell r="Q1243">
            <v>458400</v>
          </cell>
          <cell r="R1243">
            <v>0</v>
          </cell>
          <cell r="S1243" t="str">
            <v>F</v>
          </cell>
          <cell r="T1243" t="str">
            <v>С</v>
          </cell>
          <cell r="U1243" t="str">
            <v>Изолация на външна стена , Изолация на под, Изолация на покрив, Подмяна на дограма</v>
          </cell>
          <cell r="V1243">
            <v>431453</v>
          </cell>
          <cell r="W1243">
            <v>112.99</v>
          </cell>
          <cell r="X1243">
            <v>35591</v>
          </cell>
          <cell r="Y1243">
            <v>293219</v>
          </cell>
          <cell r="Z1243">
            <v>8.2385000000000002</v>
          </cell>
          <cell r="AA1243" t="str">
            <v>„НП за ЕЕ на МЖС"</v>
          </cell>
          <cell r="AB1243">
            <v>48.48</v>
          </cell>
        </row>
        <row r="1244">
          <cell r="A1244">
            <v>176833063</v>
          </cell>
          <cell r="B1244" t="str">
            <v xml:space="preserve">СДРУЖЕНИЕ НА СОБСТВЕНИЦИТЕ "БЛОК 4, Ж.К. ЛЕВСКИ ЗОНА Г СТОЛИЧНА ОБЩИНА </v>
          </cell>
          <cell r="C1244" t="str">
            <v>МЖС</v>
          </cell>
          <cell r="D1244" t="str">
            <v>обл.СОФИЯ-ГРАД</v>
          </cell>
          <cell r="E1244" t="str">
            <v>общ.СТОЛИЧНА</v>
          </cell>
          <cell r="F1244" t="str">
            <v>гр.СОФИЯ</v>
          </cell>
          <cell r="G1244" t="str">
            <v>"СОФИНВЕСТ" ЕООД</v>
          </cell>
          <cell r="H1244" t="str">
            <v>363СОФ141</v>
          </cell>
          <cell r="I1244">
            <v>42530</v>
          </cell>
          <cell r="J1244" t="str">
            <v>1990</v>
          </cell>
          <cell r="K1244">
            <v>18558.400000000001</v>
          </cell>
          <cell r="L1244">
            <v>17884</v>
          </cell>
          <cell r="M1244">
            <v>150.5</v>
          </cell>
          <cell r="N1244">
            <v>91.7</v>
          </cell>
          <cell r="O1244">
            <v>1928075</v>
          </cell>
          <cell r="P1244">
            <v>2692170</v>
          </cell>
          <cell r="Q1244">
            <v>1639900</v>
          </cell>
          <cell r="R1244">
            <v>902069</v>
          </cell>
          <cell r="S1244" t="str">
            <v>E</v>
          </cell>
          <cell r="T1244" t="str">
            <v>С</v>
          </cell>
          <cell r="U1244" t="str">
            <v>Изолация на външна стена , Изолация на под, Изолация на покрив, Подмяна на дограма</v>
          </cell>
          <cell r="V1244">
            <v>1052229</v>
          </cell>
          <cell r="W1244">
            <v>346.77</v>
          </cell>
          <cell r="X1244">
            <v>92594</v>
          </cell>
          <cell r="Y1244">
            <v>1044039</v>
          </cell>
          <cell r="Z1244">
            <v>11.275399999999999</v>
          </cell>
          <cell r="AA1244" t="str">
            <v>„НП за ЕЕ на МЖС"</v>
          </cell>
          <cell r="AB1244">
            <v>39.08</v>
          </cell>
        </row>
        <row r="1245">
          <cell r="A1245">
            <v>176825878</v>
          </cell>
          <cell r="B1245" t="str">
            <v>СДРУЖЕНИЕ НА СОБСТВЕНИЦИТЕ "БАЛКАН-82, ГР. СОФИЯ, СО, Р-Н ИСКЪР, Ж.К. ДРУЖБА 1, БЛ. 82</v>
          </cell>
          <cell r="C1245" t="str">
            <v>МЖС</v>
          </cell>
          <cell r="D1245" t="str">
            <v>обл.СОФИЯ-ГРАД</v>
          </cell>
          <cell r="E1245" t="str">
            <v>общ.СТОЛИЧНА</v>
          </cell>
          <cell r="F1245" t="str">
            <v>гр.СОФИЯ</v>
          </cell>
          <cell r="G1245" t="str">
            <v>"СОФИНВЕСТ" ЕООД</v>
          </cell>
          <cell r="H1245" t="str">
            <v>363СОФ142</v>
          </cell>
          <cell r="I1245">
            <v>42531</v>
          </cell>
          <cell r="J1245" t="str">
            <v>1976</v>
          </cell>
          <cell r="K1245">
            <v>5250</v>
          </cell>
          <cell r="L1245">
            <v>5106</v>
          </cell>
          <cell r="M1245">
            <v>214</v>
          </cell>
          <cell r="N1245">
            <v>120.2</v>
          </cell>
          <cell r="O1245">
            <v>546464</v>
          </cell>
          <cell r="P1245">
            <v>1092753</v>
          </cell>
          <cell r="Q1245">
            <v>613800</v>
          </cell>
          <cell r="R1245">
            <v>347834</v>
          </cell>
          <cell r="S1245" t="str">
            <v>E</v>
          </cell>
          <cell r="T1245" t="str">
            <v>С</v>
          </cell>
          <cell r="U1245" t="str">
            <v>Изолация на външна стена , Изолация на под, Изолация на покрив, Подмяна на дограма</v>
          </cell>
          <cell r="V1245">
            <v>478882</v>
          </cell>
          <cell r="W1245">
            <v>152.01</v>
          </cell>
          <cell r="X1245">
            <v>40985</v>
          </cell>
          <cell r="Y1245">
            <v>338167</v>
          </cell>
          <cell r="Z1245">
            <v>8.2508999999999997</v>
          </cell>
          <cell r="AA1245" t="str">
            <v>„НП за ЕЕ на МЖС"</v>
          </cell>
          <cell r="AB1245">
            <v>43.82</v>
          </cell>
        </row>
        <row r="1246">
          <cell r="A1246">
            <v>176833584</v>
          </cell>
          <cell r="B1246" t="str">
            <v>СДРУЖЕНИЕ НА СОБСТВЕНИЦИТЕ  БЛОК 3А, ГР.СОФИЯ, Р-Н ИЗГРЕВ,Ж.К. ДИАНАБАД</v>
          </cell>
          <cell r="C1246" t="str">
            <v>МЖС ДИАНАБАД БЛ 3А Р-Н ИЗГРЕВ СОФИЯ</v>
          </cell>
          <cell r="D1246" t="str">
            <v>обл.СОФИЯ-ГРАД</v>
          </cell>
          <cell r="E1246" t="str">
            <v>общ.СТОЛИЧНА</v>
          </cell>
          <cell r="F1246" t="str">
            <v>гр.СОФИЯ</v>
          </cell>
          <cell r="G1246" t="str">
            <v>"СОФИНВЕСТ" ЕООД</v>
          </cell>
          <cell r="H1246" t="str">
            <v>363СОФ143</v>
          </cell>
          <cell r="I1246">
            <v>42531</v>
          </cell>
          <cell r="J1246" t="str">
            <v>1989</v>
          </cell>
          <cell r="K1246">
            <v>12212.65</v>
          </cell>
          <cell r="L1246">
            <v>11318</v>
          </cell>
          <cell r="M1246">
            <v>211.6</v>
          </cell>
          <cell r="N1246">
            <v>118.4</v>
          </cell>
          <cell r="O1246">
            <v>1390995</v>
          </cell>
          <cell r="P1246">
            <v>2395424</v>
          </cell>
          <cell r="Q1246">
            <v>1340500</v>
          </cell>
          <cell r="R1246">
            <v>953464</v>
          </cell>
          <cell r="S1246" t="str">
            <v>E</v>
          </cell>
          <cell r="T1246" t="str">
            <v>С</v>
          </cell>
          <cell r="U1246" t="str">
            <v>Изолация на външна стена , Изолация на под, Изолация на покрив, Подмяна на дограма</v>
          </cell>
          <cell r="V1246">
            <v>1054922</v>
          </cell>
          <cell r="W1246">
            <v>335.45</v>
          </cell>
          <cell r="X1246">
            <v>90405</v>
          </cell>
          <cell r="Y1246">
            <v>659679</v>
          </cell>
          <cell r="Z1246">
            <v>7.2968999999999999</v>
          </cell>
          <cell r="AA1246" t="str">
            <v>„НП за ЕЕ на МЖС"</v>
          </cell>
          <cell r="AB1246">
            <v>44.03</v>
          </cell>
        </row>
        <row r="1247">
          <cell r="A1247">
            <v>176836974</v>
          </cell>
          <cell r="B1247" t="str">
            <v>СДРУЖЕНИЕ НА СОБСТВЕНИЦИТИ ГР.СОФИЯ, Ж.К.ГЕВГЕЛИЙСКИ БЛ.11</v>
          </cell>
          <cell r="C1247" t="str">
            <v xml:space="preserve"> МЖС БЛ 11 ЖК ГЕВГЕЛИЙСКИ СОФИЯ</v>
          </cell>
          <cell r="D1247" t="str">
            <v>обл.СОФИЯ-ГРАД</v>
          </cell>
          <cell r="E1247" t="str">
            <v>общ.СТОЛИЧНА</v>
          </cell>
          <cell r="F1247" t="str">
            <v>гр.СОФИЯ</v>
          </cell>
          <cell r="G1247" t="str">
            <v>"СОФИНВЕСТ" ЕООД</v>
          </cell>
          <cell r="H1247" t="str">
            <v>363СОФ144</v>
          </cell>
          <cell r="I1247">
            <v>42534</v>
          </cell>
          <cell r="J1247" t="str">
            <v>1974</v>
          </cell>
          <cell r="K1247">
            <v>7933.9</v>
          </cell>
          <cell r="L1247">
            <v>7002</v>
          </cell>
          <cell r="M1247">
            <v>201.2</v>
          </cell>
          <cell r="N1247">
            <v>114.5</v>
          </cell>
          <cell r="O1247">
            <v>838428</v>
          </cell>
          <cell r="P1247">
            <v>1409139</v>
          </cell>
          <cell r="Q1247">
            <v>801414</v>
          </cell>
          <cell r="R1247">
            <v>555755</v>
          </cell>
          <cell r="S1247" t="str">
            <v>E</v>
          </cell>
          <cell r="T1247" t="str">
            <v>С</v>
          </cell>
          <cell r="U1247" t="str">
            <v>Изолация на външна стена , Изолация на под, Изолация на покрив, Подмяна на дограма</v>
          </cell>
          <cell r="V1247">
            <v>607725</v>
          </cell>
          <cell r="W1247">
            <v>200.32</v>
          </cell>
          <cell r="X1247">
            <v>53479</v>
          </cell>
          <cell r="Y1247">
            <v>354693</v>
          </cell>
          <cell r="Z1247">
            <v>6.6322999999999999</v>
          </cell>
          <cell r="AA1247" t="str">
            <v>„НП за ЕЕ на МЖС"</v>
          </cell>
          <cell r="AB1247">
            <v>43.12</v>
          </cell>
        </row>
        <row r="1248">
          <cell r="A1248">
            <v>176824979</v>
          </cell>
          <cell r="B1248" t="str">
            <v>СДРУЖЕНИЕ НА СОБСТВЕНИЦИТЕ ГР. СОФИЯ, Ж.К. ПОЛИГОНА, БЛ.7</v>
          </cell>
          <cell r="C1248" t="str">
            <v>МЖС БЛ 7 ЖК ПОЛИГОНА СОФИЯ</v>
          </cell>
          <cell r="D1248" t="str">
            <v>обл.СОФИЯ-ГРАД</v>
          </cell>
          <cell r="E1248" t="str">
            <v>общ.СТОЛИЧНА</v>
          </cell>
          <cell r="F1248" t="str">
            <v>с.ПАНЧАРЕВО</v>
          </cell>
          <cell r="G1248" t="str">
            <v>"СОФИНВЕСТ" ЕООД</v>
          </cell>
          <cell r="H1248" t="str">
            <v>363СОФ145</v>
          </cell>
          <cell r="I1248">
            <v>42534</v>
          </cell>
          <cell r="J1248" t="str">
            <v>1982</v>
          </cell>
          <cell r="K1248">
            <v>7458.6</v>
          </cell>
          <cell r="L1248">
            <v>6667</v>
          </cell>
          <cell r="M1248">
            <v>215.8</v>
          </cell>
          <cell r="N1248">
            <v>122.5</v>
          </cell>
          <cell r="O1248">
            <v>822220</v>
          </cell>
          <cell r="P1248">
            <v>1438675</v>
          </cell>
          <cell r="Q1248">
            <v>816515</v>
          </cell>
          <cell r="R1248">
            <v>573354</v>
          </cell>
          <cell r="S1248" t="str">
            <v>E</v>
          </cell>
          <cell r="T1248" t="str">
            <v>С</v>
          </cell>
          <cell r="U1248" t="str">
            <v>Изолация на външна стена , Изолация на покрив, Подмяна на дограма</v>
          </cell>
          <cell r="V1248">
            <v>622160</v>
          </cell>
          <cell r="W1248">
            <v>193.43</v>
          </cell>
          <cell r="X1248">
            <v>52446</v>
          </cell>
          <cell r="Y1248">
            <v>408377</v>
          </cell>
          <cell r="Z1248">
            <v>7.7866</v>
          </cell>
          <cell r="AA1248" t="str">
            <v>„НП за ЕЕ на МЖС"</v>
          </cell>
          <cell r="AB1248">
            <v>43.24</v>
          </cell>
        </row>
        <row r="1249">
          <cell r="A1249">
            <v>176817123</v>
          </cell>
          <cell r="B1249" t="str">
            <v xml:space="preserve"> СДРУЖЕНИЕ НА СОБСТВЕНИЦИТЕ ,СОФИЯ, Ж.К. ДРУЖБА 2, БЛ.266-267-268</v>
          </cell>
          <cell r="C1249" t="str">
            <v>МЖС - БЛ. 266</v>
          </cell>
          <cell r="D1249" t="str">
            <v>обл.СОФИЯ-ГРАД</v>
          </cell>
          <cell r="E1249" t="str">
            <v>общ.СТОЛИЧНА</v>
          </cell>
          <cell r="F1249" t="str">
            <v>гр.СОФИЯ</v>
          </cell>
          <cell r="G1249" t="str">
            <v>"СОФИНВЕСТ" ЕООД</v>
          </cell>
          <cell r="H1249" t="str">
            <v>363СОФ146</v>
          </cell>
          <cell r="I1249">
            <v>42534</v>
          </cell>
          <cell r="J1249" t="str">
            <v>1987</v>
          </cell>
          <cell r="K1249">
            <v>4774.6000000000004</v>
          </cell>
          <cell r="L1249">
            <v>3985.55</v>
          </cell>
          <cell r="M1249">
            <v>215.5</v>
          </cell>
          <cell r="N1249">
            <v>116.3</v>
          </cell>
          <cell r="O1249">
            <v>478221</v>
          </cell>
          <cell r="P1249">
            <v>859055</v>
          </cell>
          <cell r="Q1249">
            <v>463400</v>
          </cell>
          <cell r="R1249">
            <v>294028</v>
          </cell>
          <cell r="S1249" t="str">
            <v>E</v>
          </cell>
          <cell r="T1249" t="str">
            <v>B</v>
          </cell>
          <cell r="U1249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1249">
            <v>395645</v>
          </cell>
          <cell r="W1249">
            <v>197.8</v>
          </cell>
          <cell r="X1249">
            <v>88520</v>
          </cell>
          <cell r="Y1249">
            <v>695667.19999999995</v>
          </cell>
          <cell r="Z1249">
            <v>7.8587999999999996</v>
          </cell>
          <cell r="AA1249" t="str">
            <v>„НП за ЕЕ на МЖС"</v>
          </cell>
          <cell r="AB1249">
            <v>46.05</v>
          </cell>
        </row>
        <row r="1250">
          <cell r="A1250">
            <v>176817123</v>
          </cell>
          <cell r="B1250" t="str">
            <v xml:space="preserve"> СДРУЖЕНИЕ НА СОБСТВЕНИЦИТЕ ,СОФИЯ, Ж.К. ДРУЖБА 2, БЛ.266-267-268</v>
          </cell>
          <cell r="C1250" t="str">
            <v>МЖС БЛ. 267</v>
          </cell>
          <cell r="D1250" t="str">
            <v>обл.СОФИЯ-ГРАД</v>
          </cell>
          <cell r="E1250" t="str">
            <v>общ.СТОЛИЧНА</v>
          </cell>
          <cell r="F1250" t="str">
            <v>гр.СОФИЯ</v>
          </cell>
          <cell r="G1250" t="str">
            <v>"СОФИНВЕСТ" ЕООД</v>
          </cell>
          <cell r="H1250" t="str">
            <v>363СОФ147</v>
          </cell>
          <cell r="I1250">
            <v>42534</v>
          </cell>
          <cell r="J1250" t="str">
            <v>1987</v>
          </cell>
          <cell r="K1250">
            <v>7541</v>
          </cell>
          <cell r="L1250">
            <v>7248</v>
          </cell>
          <cell r="M1250">
            <v>193.5</v>
          </cell>
          <cell r="N1250">
            <v>125.13</v>
          </cell>
          <cell r="O1250">
            <v>968003</v>
          </cell>
          <cell r="P1250">
            <v>1402495</v>
          </cell>
          <cell r="Q1250">
            <v>906900</v>
          </cell>
          <cell r="R1250">
            <v>276482</v>
          </cell>
          <cell r="S1250" t="str">
            <v>E</v>
          </cell>
          <cell r="T1250" t="str">
            <v>С</v>
          </cell>
          <cell r="U1250" t="str">
            <v>Изолация на външна стена , Изолация на под, Изолация на покрив, Мерки по осветление, Подмяна на дограма</v>
          </cell>
          <cell r="V1250">
            <v>495534</v>
          </cell>
          <cell r="W1250">
            <v>160.33000000000001</v>
          </cell>
          <cell r="X1250">
            <v>95411</v>
          </cell>
          <cell r="Y1250">
            <v>639303</v>
          </cell>
          <cell r="Z1250">
            <v>6.7004999999999999</v>
          </cell>
          <cell r="AA1250" t="str">
            <v>„НП за ЕЕ на МЖС"</v>
          </cell>
          <cell r="AB1250">
            <v>35.33</v>
          </cell>
        </row>
        <row r="1251">
          <cell r="A1251">
            <v>176817123</v>
          </cell>
          <cell r="B1251" t="str">
            <v xml:space="preserve"> СДРУЖЕНИЕ НА СОБСТВЕНИЦИТЕ ,СОФИЯ, Ж.К. ДРУЖБА 2, БЛ.266-267-268</v>
          </cell>
          <cell r="C1251" t="str">
            <v>МЖС-БЛ.268</v>
          </cell>
          <cell r="D1251" t="str">
            <v>обл.СОФИЯ-ГРАД</v>
          </cell>
          <cell r="E1251" t="str">
            <v>общ.СТОЛИЧНА</v>
          </cell>
          <cell r="F1251" t="str">
            <v>гр.СОФИЯ</v>
          </cell>
          <cell r="G1251" t="str">
            <v>"СОФИНВЕСТ" ЕООД</v>
          </cell>
          <cell r="H1251" t="str">
            <v>363СОФ148</v>
          </cell>
          <cell r="I1251">
            <v>42534</v>
          </cell>
          <cell r="J1251" t="str">
            <v>1987</v>
          </cell>
          <cell r="K1251">
            <v>7032.88</v>
          </cell>
          <cell r="L1251">
            <v>6881</v>
          </cell>
          <cell r="M1251">
            <v>218.6</v>
          </cell>
          <cell r="N1251">
            <v>108.6</v>
          </cell>
          <cell r="O1251">
            <v>879655</v>
          </cell>
          <cell r="P1251">
            <v>1504276</v>
          </cell>
          <cell r="Q1251">
            <v>747000</v>
          </cell>
          <cell r="R1251">
            <v>588765</v>
          </cell>
          <cell r="S1251" t="str">
            <v>F</v>
          </cell>
          <cell r="T1251" t="str">
            <v>С</v>
          </cell>
          <cell r="U1251" t="str">
            <v>Изолация на външна стена , Изолация на под, Изолация на покрив, Мерки по осветление, Мерки по сградни инсталации(тръбна мрежа), Мерки по системата за БГВ, Подмяна на дограма</v>
          </cell>
          <cell r="V1251">
            <v>756968</v>
          </cell>
          <cell r="W1251">
            <v>295.2</v>
          </cell>
          <cell r="X1251">
            <v>152024</v>
          </cell>
          <cell r="Y1251">
            <v>1114727</v>
          </cell>
          <cell r="Z1251">
            <v>7.3324999999999996</v>
          </cell>
          <cell r="AA1251" t="str">
            <v>„НП за ЕЕ на МЖС"</v>
          </cell>
          <cell r="AB1251">
            <v>50.32</v>
          </cell>
        </row>
        <row r="1252">
          <cell r="A1252">
            <v>176856343</v>
          </cell>
          <cell r="B1252" t="str">
            <v>СДРУЖЕНИЕ НА СОБСТВЕНИЦИТЕ " ЕЛА - ГР. СОФИЯ, Ж.К. ИЗГРЕВ, УЛ. КОНСТАНТИН КИСИМОВ #4, БЛ.303 "</v>
          </cell>
          <cell r="C1252" t="str">
            <v>МЖС</v>
          </cell>
          <cell r="D1252" t="str">
            <v>обл.СОФИЯ-ГРАД</v>
          </cell>
          <cell r="E1252" t="str">
            <v>общ.СТОЛИЧНА</v>
          </cell>
          <cell r="F1252" t="str">
            <v>гр.СОФИЯ</v>
          </cell>
          <cell r="G1252" t="str">
            <v>"СОФИНВЕСТ" ЕООД</v>
          </cell>
          <cell r="H1252" t="str">
            <v>363СОФ149</v>
          </cell>
          <cell r="I1252">
            <v>42555</v>
          </cell>
          <cell r="J1252" t="str">
            <v>1979</v>
          </cell>
          <cell r="K1252">
            <v>718</v>
          </cell>
          <cell r="L1252">
            <v>4530</v>
          </cell>
          <cell r="M1252">
            <v>194.2</v>
          </cell>
          <cell r="N1252">
            <v>120.7</v>
          </cell>
          <cell r="O1252">
            <v>441199</v>
          </cell>
          <cell r="P1252">
            <v>879870</v>
          </cell>
          <cell r="Q1252">
            <v>546600</v>
          </cell>
          <cell r="R1252">
            <v>291205</v>
          </cell>
          <cell r="S1252" t="str">
            <v>E</v>
          </cell>
          <cell r="T1252" t="str">
            <v>С</v>
          </cell>
          <cell r="U1252" t="str">
            <v>Изолация на външна стена , Изолация на покрив, Подмяна на дограма</v>
          </cell>
          <cell r="V1252">
            <v>333202</v>
          </cell>
          <cell r="W1252">
            <v>106.56</v>
          </cell>
          <cell r="X1252">
            <v>28659</v>
          </cell>
          <cell r="Y1252">
            <v>242519</v>
          </cell>
          <cell r="Z1252">
            <v>8.4621999999999993</v>
          </cell>
          <cell r="AA1252" t="str">
            <v>„НП за ЕЕ на МЖС"</v>
          </cell>
          <cell r="AB1252">
            <v>37.86</v>
          </cell>
        </row>
        <row r="1253">
          <cell r="A1253">
            <v>1.7688180217688301E+17</v>
          </cell>
          <cell r="B1253" t="str">
            <v>СДРУЖЕНИЕ НА СОБСТВЕНИЦИТЕ, СОФИЯ, УЛ.402, БЛ.423, А, Б, В, Г</v>
          </cell>
          <cell r="C1253" t="str">
            <v>МЖС БЛ 423 ЖК ЛЮЛИН СОФИЯ</v>
          </cell>
          <cell r="D1253" t="str">
            <v>обл.СОФИЯ-ГРАД</v>
          </cell>
          <cell r="E1253" t="str">
            <v>общ.СТОЛИЧНА</v>
          </cell>
          <cell r="F1253" t="str">
            <v>гр.СОФИЯ</v>
          </cell>
          <cell r="G1253" t="str">
            <v>"СОФИНВЕСТ" ЕООД</v>
          </cell>
          <cell r="H1253" t="str">
            <v>363СОФ150</v>
          </cell>
          <cell r="I1253">
            <v>42611</v>
          </cell>
          <cell r="J1253" t="str">
            <v>1976</v>
          </cell>
          <cell r="K1253">
            <v>6968.56</v>
          </cell>
          <cell r="L1253">
            <v>6871</v>
          </cell>
          <cell r="M1253">
            <v>179</v>
          </cell>
          <cell r="N1253">
            <v>126.3</v>
          </cell>
          <cell r="O1253">
            <v>823303</v>
          </cell>
          <cell r="P1253">
            <v>1229710</v>
          </cell>
          <cell r="Q1253">
            <v>868007</v>
          </cell>
          <cell r="R1253">
            <v>544202</v>
          </cell>
          <cell r="S1253" t="str">
            <v>E</v>
          </cell>
          <cell r="T1253" t="str">
            <v>С</v>
          </cell>
          <cell r="U1253" t="str">
            <v>Изолация на външна стена , Изолация на под, Изолация на покрив, Мерки по системата за БГВ, Подмяна на дограма</v>
          </cell>
          <cell r="V1253">
            <v>361703</v>
          </cell>
          <cell r="W1253">
            <v>132.16</v>
          </cell>
          <cell r="X1253">
            <v>34382</v>
          </cell>
          <cell r="Y1253">
            <v>369070</v>
          </cell>
          <cell r="Z1253">
            <v>10.734299999999999</v>
          </cell>
          <cell r="AA1253" t="str">
            <v>„НП за ЕЕ на МЖС"</v>
          </cell>
          <cell r="AB1253">
            <v>29.41</v>
          </cell>
        </row>
        <row r="1254">
          <cell r="A1254">
            <v>176826752</v>
          </cell>
          <cell r="B1254" t="str">
            <v>СДРУЖЕНИЕ НА СОБСТВЕНИЦИТЕ ГР.СОФИЯ, Ж.К.ДРУЖБА, БЛ.57, ВХ.А,Б,В,Г,Д</v>
          </cell>
          <cell r="C1254" t="str">
            <v>МЖС БЛ 57 ЖК ДРУЖБА СОФИЯ</v>
          </cell>
          <cell r="D1254" t="str">
            <v>обл.СОФИЯ-ГРАД</v>
          </cell>
          <cell r="E1254" t="str">
            <v>общ.СТОЛИЧНА</v>
          </cell>
          <cell r="F1254" t="str">
            <v>гр.СОФИЯ</v>
          </cell>
          <cell r="G1254" t="str">
            <v>"СОФИНВЕСТ" ЕООД</v>
          </cell>
          <cell r="H1254" t="str">
            <v>363СОФ151</v>
          </cell>
          <cell r="I1254">
            <v>42611</v>
          </cell>
          <cell r="J1254" t="str">
            <v>1972</v>
          </cell>
          <cell r="K1254">
            <v>7561.25</v>
          </cell>
          <cell r="L1254">
            <v>6794</v>
          </cell>
          <cell r="M1254">
            <v>195.7</v>
          </cell>
          <cell r="N1254">
            <v>128.5</v>
          </cell>
          <cell r="O1254">
            <v>957466</v>
          </cell>
          <cell r="P1254">
            <v>1329293</v>
          </cell>
          <cell r="Q1254">
            <v>872700</v>
          </cell>
          <cell r="R1254">
            <v>671896</v>
          </cell>
          <cell r="S1254" t="str">
            <v>E</v>
          </cell>
          <cell r="T1254" t="str">
            <v>С</v>
          </cell>
          <cell r="U1254" t="str">
            <v>Изолация на външна стена , Изолация на под, Изолация на покрив, Подмяна на дограма</v>
          </cell>
          <cell r="V1254">
            <v>456580</v>
          </cell>
          <cell r="W1254">
            <v>154.91</v>
          </cell>
          <cell r="X1254">
            <v>41033</v>
          </cell>
          <cell r="Y1254">
            <v>422321</v>
          </cell>
          <cell r="Z1254">
            <v>10.292199999999999</v>
          </cell>
          <cell r="AA1254" t="str">
            <v>„НП за ЕЕ на МЖС"</v>
          </cell>
          <cell r="AB1254">
            <v>34.340000000000003</v>
          </cell>
        </row>
        <row r="1255">
          <cell r="A1255">
            <v>176819537</v>
          </cell>
          <cell r="B1255" t="str">
            <v>СДРУЖЕНИЕ НА СОБСТВЕНИЦИТЕ ГР.СОФИЯ, Ж.К.МЛАДОСТ 1, БЛ.103</v>
          </cell>
          <cell r="C1255" t="str">
            <v>МЖС БЛ 103 ЖК МЛАДОСТ 1 СОФИЯ</v>
          </cell>
          <cell r="D1255" t="str">
            <v>обл.СОФИЯ-ГРАД</v>
          </cell>
          <cell r="E1255" t="str">
            <v>общ.СТОЛИЧНА</v>
          </cell>
          <cell r="F1255" t="str">
            <v>гр.СОФИЯ</v>
          </cell>
          <cell r="G1255" t="str">
            <v>"СОФИНВЕСТ" ЕООД</v>
          </cell>
          <cell r="H1255" t="str">
            <v>363СОФ152</v>
          </cell>
          <cell r="I1255">
            <v>42611</v>
          </cell>
          <cell r="J1255" t="str">
            <v>1979</v>
          </cell>
          <cell r="K1255">
            <v>12999.33</v>
          </cell>
          <cell r="L1255">
            <v>12375</v>
          </cell>
          <cell r="M1255">
            <v>195.9</v>
          </cell>
          <cell r="N1255">
            <v>115.2</v>
          </cell>
          <cell r="O1255">
            <v>1399922</v>
          </cell>
          <cell r="P1255">
            <v>2424399</v>
          </cell>
          <cell r="Q1255">
            <v>1425620</v>
          </cell>
          <cell r="R1255">
            <v>936165</v>
          </cell>
          <cell r="S1255" t="str">
            <v>E</v>
          </cell>
          <cell r="T1255" t="str">
            <v>С</v>
          </cell>
          <cell r="U1255" t="str">
            <v>Изолация на външна стена , Изолация на под, Изолация на покрив, Подмяна на дограма</v>
          </cell>
          <cell r="V1255">
            <v>998779</v>
          </cell>
          <cell r="W1255">
            <v>318.38</v>
          </cell>
          <cell r="X1255">
            <v>85752</v>
          </cell>
          <cell r="Y1255">
            <v>637452</v>
          </cell>
          <cell r="Z1255">
            <v>7.4336000000000002</v>
          </cell>
          <cell r="AA1255" t="str">
            <v>„НП за ЕЕ на МЖС"</v>
          </cell>
          <cell r="AB1255">
            <v>41.19</v>
          </cell>
        </row>
        <row r="1256">
          <cell r="A1256">
            <v>176824705</v>
          </cell>
          <cell r="B1256" t="str">
            <v>СДРУЖЕНИЕ НА СОБСТВЕНИЦИТЕ ГР.СОФИЯ, Ж.К.ДИАНАБАД, БЛ.41</v>
          </cell>
          <cell r="C1256" t="str">
            <v>МЖС БЛ 41 ЖК ДИАНАБАД СОФИЯ</v>
          </cell>
          <cell r="D1256" t="str">
            <v>обл.СОФИЯ-ГРАД</v>
          </cell>
          <cell r="E1256" t="str">
            <v>общ.СТОЛИЧНА</v>
          </cell>
          <cell r="F1256" t="str">
            <v>гр.СОФИЯ</v>
          </cell>
          <cell r="G1256" t="str">
            <v>"СОФИНВЕСТ" ЕООД</v>
          </cell>
          <cell r="H1256" t="str">
            <v>363СОФ153</v>
          </cell>
          <cell r="I1256">
            <v>42612</v>
          </cell>
          <cell r="J1256" t="str">
            <v>1990</v>
          </cell>
          <cell r="K1256">
            <v>1056.57</v>
          </cell>
          <cell r="L1256">
            <v>9091</v>
          </cell>
          <cell r="M1256">
            <v>193.8</v>
          </cell>
          <cell r="N1256">
            <v>0</v>
          </cell>
          <cell r="O1256">
            <v>1204441</v>
          </cell>
          <cell r="P1256">
            <v>1759688</v>
          </cell>
          <cell r="Q1256">
            <v>0</v>
          </cell>
          <cell r="R1256">
            <v>789846</v>
          </cell>
          <cell r="S1256" t="str">
            <v>E</v>
          </cell>
          <cell r="T1256" t="str">
            <v>С</v>
          </cell>
          <cell r="U1256" t="str">
            <v>Изолация на външна стена , Изолация на под, Подмяна на дограма</v>
          </cell>
          <cell r="V1256">
            <v>651171</v>
          </cell>
          <cell r="W1256">
            <v>219.36</v>
          </cell>
          <cell r="X1256">
            <v>58234</v>
          </cell>
          <cell r="Y1256">
            <v>437705</v>
          </cell>
          <cell r="Z1256">
            <v>7.5163000000000002</v>
          </cell>
          <cell r="AA1256" t="str">
            <v>„НП за ЕЕ на МЖС"</v>
          </cell>
          <cell r="AB1256">
            <v>37</v>
          </cell>
        </row>
        <row r="1257">
          <cell r="A1257">
            <v>176891344</v>
          </cell>
          <cell r="B1257" t="str">
            <v>СДРУЖЕНИЕ НА СОБСТВЕНИЦИТЕ, БУЛ. ЕВРОПА, БЛ.138 В, ГР. СОФИЯ</v>
          </cell>
          <cell r="C1257" t="str">
            <v>МЖС БЛ В БУЛ ЕВРОПА 138 СОФИЯ</v>
          </cell>
          <cell r="D1257" t="str">
            <v>обл.СОФИЯ-ГРАД</v>
          </cell>
          <cell r="E1257" t="str">
            <v>общ.СТОЛИЧНА</v>
          </cell>
          <cell r="F1257" t="str">
            <v>гр.СОФИЯ</v>
          </cell>
          <cell r="G1257" t="str">
            <v>"СОФИНВЕСТ" ЕООД</v>
          </cell>
          <cell r="H1257" t="str">
            <v>363СОФ154</v>
          </cell>
          <cell r="I1257">
            <v>42612</v>
          </cell>
          <cell r="J1257" t="str">
            <v>1984</v>
          </cell>
          <cell r="K1257">
            <v>5998.96</v>
          </cell>
          <cell r="L1257">
            <v>5746</v>
          </cell>
          <cell r="M1257">
            <v>185.6</v>
          </cell>
          <cell r="N1257">
            <v>118.6</v>
          </cell>
          <cell r="O1257">
            <v>744695</v>
          </cell>
          <cell r="P1257">
            <v>1066740</v>
          </cell>
          <cell r="Q1257">
            <v>681718</v>
          </cell>
          <cell r="R1257">
            <v>488120</v>
          </cell>
          <cell r="S1257" t="str">
            <v>E</v>
          </cell>
          <cell r="T1257" t="str">
            <v>С</v>
          </cell>
          <cell r="U1257" t="str">
            <v>Изолация на външна стена , Изолация на под, Изолация на покрив, Подмяна на дограма</v>
          </cell>
          <cell r="V1257">
            <v>385020</v>
          </cell>
          <cell r="W1257">
            <v>170.07</v>
          </cell>
          <cell r="X1257">
            <v>41969</v>
          </cell>
          <cell r="Y1257">
            <v>347794</v>
          </cell>
          <cell r="Z1257">
            <v>8.2868999999999993</v>
          </cell>
          <cell r="AA1257" t="str">
            <v>„НП за ЕЕ на МЖС"</v>
          </cell>
          <cell r="AB1257">
            <v>36.090000000000003</v>
          </cell>
        </row>
        <row r="1258">
          <cell r="A1258">
            <v>176827644</v>
          </cell>
          <cell r="B1258" t="str">
            <v>СДРУЖЕНИЕ НА СОБСТВЕНИЦИТЕ БОРИКА СОФИЯ ДРУЖБА БЛ 167</v>
          </cell>
          <cell r="C1258" t="str">
            <v>МЖС БЛ 167 ЖК ДРУЖБА СОФИЯ</v>
          </cell>
          <cell r="D1258" t="str">
            <v>обл.СОФИЯ-ГРАД</v>
          </cell>
          <cell r="E1258" t="str">
            <v>общ.СТОЛИЧНА</v>
          </cell>
          <cell r="F1258" t="str">
            <v>гр.СОФИЯ</v>
          </cell>
          <cell r="G1258" t="str">
            <v>"СОФИНВЕСТ" ЕООД</v>
          </cell>
          <cell r="H1258" t="str">
            <v>363СОФ155</v>
          </cell>
          <cell r="I1258">
            <v>42612</v>
          </cell>
          <cell r="J1258" t="str">
            <v>1986</v>
          </cell>
          <cell r="K1258">
            <v>6350.29</v>
          </cell>
          <cell r="L1258">
            <v>5842</v>
          </cell>
          <cell r="M1258">
            <v>178.1</v>
          </cell>
          <cell r="N1258">
            <v>123.5</v>
          </cell>
          <cell r="O1258">
            <v>679454</v>
          </cell>
          <cell r="P1258">
            <v>1040475</v>
          </cell>
          <cell r="Q1258">
            <v>721690</v>
          </cell>
          <cell r="R1258">
            <v>423449</v>
          </cell>
          <cell r="S1258" t="str">
            <v>E</v>
          </cell>
          <cell r="T1258" t="str">
            <v>С</v>
          </cell>
          <cell r="U1258" t="str">
            <v>Изолация на външна стена , Изолация на под, Изолация на покрив, Подмяна на дограма</v>
          </cell>
          <cell r="V1258">
            <v>318783</v>
          </cell>
          <cell r="W1258">
            <v>128.18</v>
          </cell>
          <cell r="X1258">
            <v>32617</v>
          </cell>
          <cell r="Y1258">
            <v>343926</v>
          </cell>
          <cell r="Z1258">
            <v>10.5443</v>
          </cell>
          <cell r="AA1258" t="str">
            <v>„НП за ЕЕ на МЖС"</v>
          </cell>
          <cell r="AB1258">
            <v>30.63</v>
          </cell>
        </row>
        <row r="1259">
          <cell r="A1259">
            <v>176839237</v>
          </cell>
          <cell r="B1259" t="str">
            <v>СДРУЖЕНИЕ НА СОБСТВЕНИЦИТЕ СОФИЯ Ж.К.СЕРДИКА БЛОК 14</v>
          </cell>
          <cell r="C1259" t="str">
            <v>МЖС БЛ 14 ЖК СЕРДИКА СОФИЯ</v>
          </cell>
          <cell r="D1259" t="str">
            <v>обл.СОФИЯ-ГРАД</v>
          </cell>
          <cell r="E1259" t="str">
            <v>общ.СТОЛИЧНА</v>
          </cell>
          <cell r="F1259" t="str">
            <v>гр.СОФИЯ</v>
          </cell>
          <cell r="G1259" t="str">
            <v>"СОФИНВЕСТ" ЕООД</v>
          </cell>
          <cell r="H1259" t="str">
            <v>363СОФ156</v>
          </cell>
          <cell r="I1259">
            <v>42613</v>
          </cell>
          <cell r="J1259" t="str">
            <v>1967</v>
          </cell>
          <cell r="K1259">
            <v>5324.52</v>
          </cell>
          <cell r="L1259">
            <v>5315</v>
          </cell>
          <cell r="M1259">
            <v>212.1</v>
          </cell>
          <cell r="N1259">
            <v>120.4</v>
          </cell>
          <cell r="O1259">
            <v>682881</v>
          </cell>
          <cell r="P1259">
            <v>1127507</v>
          </cell>
          <cell r="Q1259">
            <v>639788</v>
          </cell>
          <cell r="R1259">
            <v>470297</v>
          </cell>
          <cell r="S1259" t="str">
            <v>E</v>
          </cell>
          <cell r="T1259" t="str">
            <v>С</v>
          </cell>
          <cell r="U1259" t="str">
            <v>Изолация на външна стена , Изолация на под, Подмяна на дограма</v>
          </cell>
          <cell r="V1259">
            <v>487719</v>
          </cell>
          <cell r="W1259">
            <v>162.11000000000001</v>
          </cell>
          <cell r="X1259">
            <v>43184</v>
          </cell>
          <cell r="Y1259">
            <v>302278</v>
          </cell>
          <cell r="Z1259">
            <v>6.9996999999999998</v>
          </cell>
          <cell r="AA1259" t="str">
            <v>„НП за ЕЕ на МЖС"</v>
          </cell>
          <cell r="AB1259">
            <v>43.25</v>
          </cell>
        </row>
        <row r="1260">
          <cell r="A1260">
            <v>176821399</v>
          </cell>
          <cell r="B1260" t="str">
            <v>СДРУЖЕНИЕ НА СОБСТВЕНИЦИТЕ БЛ.423, ГР. СОФИЯ, Ж.К. ОВЧА КУПЕЛ-1</v>
          </cell>
          <cell r="C1260" t="str">
            <v>МЖС БЛ 423 ЖК ОВЧА КУПЕЛ 1 СОФИЯ</v>
          </cell>
          <cell r="D1260" t="str">
            <v>обл.СОФИЯ-ГРАД</v>
          </cell>
          <cell r="E1260" t="str">
            <v>общ.СТОЛИЧНА</v>
          </cell>
          <cell r="F1260" t="str">
            <v>гр.СОФИЯ</v>
          </cell>
          <cell r="G1260" t="str">
            <v>"СОФИНВЕСТ" ЕООД</v>
          </cell>
          <cell r="H1260" t="str">
            <v>363СОФ157</v>
          </cell>
          <cell r="I1260">
            <v>42613</v>
          </cell>
          <cell r="J1260" t="str">
            <v>1998</v>
          </cell>
          <cell r="K1260">
            <v>9621.56</v>
          </cell>
          <cell r="L1260">
            <v>9052</v>
          </cell>
          <cell r="M1260">
            <v>188.5</v>
          </cell>
          <cell r="N1260">
            <v>117.3</v>
          </cell>
          <cell r="O1260">
            <v>869310</v>
          </cell>
          <cell r="P1260">
            <v>1706701</v>
          </cell>
          <cell r="Q1260">
            <v>1061775</v>
          </cell>
          <cell r="R1260">
            <v>562047</v>
          </cell>
          <cell r="S1260" t="str">
            <v>E</v>
          </cell>
          <cell r="T1260" t="str">
            <v>С</v>
          </cell>
          <cell r="U1260" t="str">
            <v>Изолация на външна стена , Изолация на под, Мерки по системата за БГВ, Подмяна на дограма</v>
          </cell>
          <cell r="V1260">
            <v>644925</v>
          </cell>
          <cell r="W1260">
            <v>223.04</v>
          </cell>
          <cell r="X1260">
            <v>59111</v>
          </cell>
          <cell r="Y1260">
            <v>416284</v>
          </cell>
          <cell r="Z1260">
            <v>7.0423999999999998</v>
          </cell>
          <cell r="AA1260" t="str">
            <v>„НП за ЕЕ на МЖС"</v>
          </cell>
          <cell r="AB1260">
            <v>37.78</v>
          </cell>
        </row>
        <row r="1261">
          <cell r="A1261">
            <v>176821463</v>
          </cell>
          <cell r="B1261" t="str">
            <v>СДРУЖЕНИЕ НА СОБСТВЕНИЦИТЕ СОФИЯ, ОВЧА КУПЕЛ, УЛ. БУКЕТ 56</v>
          </cell>
          <cell r="C1261" t="str">
            <v>МЖС БЛ 6А КВ ОВЧА КУПЕЛ УЛ БУКЕТ 56</v>
          </cell>
          <cell r="D1261" t="str">
            <v>обл.СОФИЯ-ГРАД</v>
          </cell>
          <cell r="E1261" t="str">
            <v>общ.СТОЛИЧНА</v>
          </cell>
          <cell r="F1261" t="str">
            <v>гр.СОФИЯ</v>
          </cell>
          <cell r="G1261" t="str">
            <v>"СОФИНВЕСТ" ЕООД</v>
          </cell>
          <cell r="H1261" t="str">
            <v>363СОФ158</v>
          </cell>
          <cell r="I1261">
            <v>42614</v>
          </cell>
          <cell r="J1261" t="str">
            <v>1990</v>
          </cell>
          <cell r="K1261">
            <v>9548.39</v>
          </cell>
          <cell r="L1261">
            <v>8675</v>
          </cell>
          <cell r="M1261">
            <v>176.1</v>
          </cell>
          <cell r="N1261">
            <v>106.5</v>
          </cell>
          <cell r="O1261">
            <v>808641</v>
          </cell>
          <cell r="P1261">
            <v>1527474</v>
          </cell>
          <cell r="Q1261">
            <v>923974</v>
          </cell>
          <cell r="R1261">
            <v>437480</v>
          </cell>
          <cell r="S1261" t="str">
            <v>E</v>
          </cell>
          <cell r="T1261" t="str">
            <v>С</v>
          </cell>
          <cell r="U1261" t="str">
            <v>Изолация на външна стена , Изолация на покрив, Мерки по системата за БГВ, Подмяна на дограма</v>
          </cell>
          <cell r="V1261">
            <v>603500</v>
          </cell>
          <cell r="W1261">
            <v>275.27</v>
          </cell>
          <cell r="X1261">
            <v>78246</v>
          </cell>
          <cell r="Y1261">
            <v>524253</v>
          </cell>
          <cell r="Z1261">
            <v>6.7</v>
          </cell>
          <cell r="AA1261" t="str">
            <v>„НП за ЕЕ на МЖС"</v>
          </cell>
          <cell r="AB1261">
            <v>39.5</v>
          </cell>
        </row>
        <row r="1262">
          <cell r="A1262">
            <v>176861803</v>
          </cell>
          <cell r="B1262" t="str">
            <v>СДРУЖЕНИЕ НА СОБСТВЕНИЦИТЕ  Ж.К.ОБЕЛЯ-2, БЛ.233</v>
          </cell>
          <cell r="C1262" t="str">
            <v>МЖС БЛ 233 В Г ЖК ОБЕЛЯ 2 СОФИЯ</v>
          </cell>
          <cell r="D1262" t="str">
            <v>обл.СОФИЯ-ГРАД</v>
          </cell>
          <cell r="E1262" t="str">
            <v>общ.СТОЛИЧНА</v>
          </cell>
          <cell r="F1262" t="str">
            <v>гр.СОФИЯ</v>
          </cell>
          <cell r="G1262" t="str">
            <v>"СОФИНВЕСТ" ЕООД</v>
          </cell>
          <cell r="H1262" t="str">
            <v>363СОФ159</v>
          </cell>
          <cell r="I1262">
            <v>42614</v>
          </cell>
          <cell r="J1262" t="str">
            <v>1981</v>
          </cell>
          <cell r="K1262">
            <v>3431.77</v>
          </cell>
          <cell r="L1262">
            <v>3217</v>
          </cell>
          <cell r="M1262">
            <v>199.7</v>
          </cell>
          <cell r="N1262">
            <v>126.3</v>
          </cell>
          <cell r="O1262">
            <v>470019</v>
          </cell>
          <cell r="P1262">
            <v>642339</v>
          </cell>
          <cell r="Q1262">
            <v>868007</v>
          </cell>
          <cell r="R1262">
            <v>301677</v>
          </cell>
          <cell r="S1262" t="str">
            <v>E</v>
          </cell>
          <cell r="T1262" t="str">
            <v>С</v>
          </cell>
          <cell r="U1262" t="str">
            <v>Изолация на външна стена , Изолация на под, Изолация на покрив, Мерки по системата за БГВ, Подмяна на дограма</v>
          </cell>
          <cell r="V1262">
            <v>229137</v>
          </cell>
          <cell r="W1262">
            <v>94.15</v>
          </cell>
          <cell r="X1262">
            <v>23844</v>
          </cell>
          <cell r="Y1262">
            <v>223985</v>
          </cell>
          <cell r="Z1262">
            <v>9.3937000000000008</v>
          </cell>
          <cell r="AA1262" t="str">
            <v>„НП за ЕЕ на МЖС"</v>
          </cell>
          <cell r="AB1262">
            <v>35.67</v>
          </cell>
        </row>
        <row r="1263">
          <cell r="A1263">
            <v>176872963</v>
          </cell>
          <cell r="B1263" t="str">
            <v>СДРУЖЕНИЕ НА СОБСТВЕНИЦИТЕ ГР.СОФИЯ, Ж.К. МЛАДОСТ 4, БЛ.457</v>
          </cell>
          <cell r="C1263" t="str">
            <v>МЖС БЛ 457 ЖК МЛАДОСТ 4 СОФИЯ</v>
          </cell>
          <cell r="D1263" t="str">
            <v>обл.СОФИЯ-ГРАД</v>
          </cell>
          <cell r="E1263" t="str">
            <v>общ.СТОЛИЧНА</v>
          </cell>
          <cell r="F1263" t="str">
            <v>гр.СОФИЯ</v>
          </cell>
          <cell r="G1263" t="str">
            <v>"СОФИНВЕСТ" ЕООД</v>
          </cell>
          <cell r="H1263" t="str">
            <v>363СОФ160</v>
          </cell>
          <cell r="I1263">
            <v>42615</v>
          </cell>
          <cell r="J1263" t="str">
            <v>1994</v>
          </cell>
          <cell r="K1263">
            <v>9192.89</v>
          </cell>
          <cell r="L1263">
            <v>7648</v>
          </cell>
          <cell r="M1263">
            <v>213.9</v>
          </cell>
          <cell r="N1263">
            <v>122.5</v>
          </cell>
          <cell r="O1263">
            <v>962290</v>
          </cell>
          <cell r="P1263">
            <v>1635786</v>
          </cell>
          <cell r="Q1263">
            <v>936659</v>
          </cell>
          <cell r="R1263">
            <v>664149</v>
          </cell>
          <cell r="S1263" t="str">
            <v>E</v>
          </cell>
          <cell r="T1263" t="str">
            <v>С</v>
          </cell>
          <cell r="U1263" t="str">
            <v>Изолация на външна стена , Подмяна на дограма</v>
          </cell>
          <cell r="V1263">
            <v>699127</v>
          </cell>
          <cell r="W1263">
            <v>218.13</v>
          </cell>
          <cell r="X1263">
            <v>59090</v>
          </cell>
          <cell r="Y1263">
            <v>360343</v>
          </cell>
          <cell r="Z1263">
            <v>6.0982000000000003</v>
          </cell>
          <cell r="AA1263" t="str">
            <v>„НП за ЕЕ на МЖС"</v>
          </cell>
          <cell r="AB1263">
            <v>42.73</v>
          </cell>
        </row>
        <row r="1264">
          <cell r="A1264" t="str">
            <v>176821584, 176830925</v>
          </cell>
          <cell r="B1264" t="str">
            <v>СДРУЖЕНИЕ НА СОБСТВЕНИЦИТЕ СОФИЯ ЗОНА Б-18 БЛ.6 И БЛ.7</v>
          </cell>
          <cell r="C1264" t="str">
            <v>МЖС БЛ 6 И БЛ 7 ЗОНА Б 18 СОФИЯ</v>
          </cell>
          <cell r="D1264" t="str">
            <v>обл.СОФИЯ-ГРАД</v>
          </cell>
          <cell r="E1264" t="str">
            <v>общ.СТОЛИЧНА</v>
          </cell>
          <cell r="F1264" t="str">
            <v>гр.СОФИЯ</v>
          </cell>
          <cell r="G1264" t="str">
            <v>"СОФИНВЕСТ" ЕООД</v>
          </cell>
          <cell r="H1264" t="str">
            <v>363СОФ161</v>
          </cell>
          <cell r="I1264">
            <v>42615</v>
          </cell>
          <cell r="J1264" t="str">
            <v>1986</v>
          </cell>
          <cell r="K1264">
            <v>15301.56</v>
          </cell>
          <cell r="L1264">
            <v>12164</v>
          </cell>
          <cell r="M1264">
            <v>240.9</v>
          </cell>
          <cell r="N1264">
            <v>106.5</v>
          </cell>
          <cell r="O1264">
            <v>1541445</v>
          </cell>
          <cell r="P1264">
            <v>2930790</v>
          </cell>
          <cell r="Q1264">
            <v>923974</v>
          </cell>
          <cell r="R1264">
            <v>1040127</v>
          </cell>
          <cell r="S1264" t="str">
            <v>F</v>
          </cell>
          <cell r="T1264" t="str">
            <v>С</v>
          </cell>
          <cell r="U1264" t="str">
            <v>Изолация на външна стена , Изолация на покрив, Мерки по системата за БГВ, Подмяна на дограма</v>
          </cell>
          <cell r="V1264">
            <v>1516214</v>
          </cell>
          <cell r="W1264">
            <v>495.17</v>
          </cell>
          <cell r="X1264">
            <v>132514</v>
          </cell>
          <cell r="Y1264">
            <v>828012</v>
          </cell>
          <cell r="Z1264">
            <v>6.2484000000000002</v>
          </cell>
          <cell r="AA1264" t="str">
            <v>„НП за ЕЕ на МЖС"</v>
          </cell>
          <cell r="AB1264">
            <v>51.73</v>
          </cell>
        </row>
        <row r="1265">
          <cell r="A1265">
            <v>176878657</v>
          </cell>
          <cell r="B1265" t="str">
            <v>СДРУЖЕНИЕ НА СОБСТВЕНИЦИТЕ ГР.СОФИЯ, ЖК ГОЦЕ ДЕЛЧЕВ, УЛ.КОСТЕНСКИ ВОДОПАД, БЛ.243</v>
          </cell>
          <cell r="C1265" t="str">
            <v>МЖС БЛ 243 ЖК ГОЦЕ ДЕЛЧЕВ СОФИЯ</v>
          </cell>
          <cell r="D1265" t="str">
            <v>обл.СОФИЯ-ГРАД</v>
          </cell>
          <cell r="E1265" t="str">
            <v>общ.СТОЛИЧНА</v>
          </cell>
          <cell r="F1265" t="str">
            <v>гр.СОФИЯ</v>
          </cell>
          <cell r="G1265" t="str">
            <v>"СОФИНВЕСТ" ЕООД</v>
          </cell>
          <cell r="H1265" t="str">
            <v>363СОФ162</v>
          </cell>
          <cell r="I1265">
            <v>42620</v>
          </cell>
          <cell r="J1265" t="str">
            <v>1966</v>
          </cell>
          <cell r="K1265">
            <v>9621.2000000000007</v>
          </cell>
          <cell r="L1265">
            <v>7210</v>
          </cell>
          <cell r="M1265">
            <v>210.6</v>
          </cell>
          <cell r="N1265">
            <v>125.2</v>
          </cell>
          <cell r="O1265">
            <v>812426</v>
          </cell>
          <cell r="P1265">
            <v>1518336</v>
          </cell>
          <cell r="Q1265">
            <v>902755</v>
          </cell>
          <cell r="R1265">
            <v>561756</v>
          </cell>
          <cell r="S1265" t="str">
            <v>E</v>
          </cell>
          <cell r="T1265" t="str">
            <v>С</v>
          </cell>
          <cell r="U1265" t="str">
            <v>Изолация на външна стена , Изолация на под, Изолация на покрив, Мерки по системата за БГВ, Подмяна на дограма</v>
          </cell>
          <cell r="V1265">
            <v>615581</v>
          </cell>
          <cell r="W1265">
            <v>190.19</v>
          </cell>
          <cell r="X1265">
            <v>51658</v>
          </cell>
          <cell r="Y1265">
            <v>487302</v>
          </cell>
          <cell r="Z1265">
            <v>9.4331999999999994</v>
          </cell>
          <cell r="AA1265" t="str">
            <v>„НП за ЕЕ на МЖС"</v>
          </cell>
          <cell r="AB1265">
            <v>40.54</v>
          </cell>
        </row>
        <row r="1266">
          <cell r="A1266">
            <v>176855992</v>
          </cell>
          <cell r="B1266" t="str">
            <v>СДРУЖЕНИЕ НА СОБСТВЕНИЦИТЕ ж.к. ГОЦЕ ДЕЛЧЕВ БЛ.231</v>
          </cell>
          <cell r="C1266" t="str">
            <v>МЖС БЛ231УЛ ГЕОРГИ ИЗМИРЛИЕВ ЖК ГОЦЕ ДЕЛЧЕВ СОФИЯ</v>
          </cell>
          <cell r="D1266" t="str">
            <v>обл.СОФИЯ-ГРАД</v>
          </cell>
          <cell r="E1266" t="str">
            <v>общ.СТОЛИЧНА</v>
          </cell>
          <cell r="F1266" t="str">
            <v>гр.СОФИЯ</v>
          </cell>
          <cell r="G1266" t="str">
            <v>"СОФИНВЕСТ" ЕООД</v>
          </cell>
          <cell r="H1266" t="str">
            <v>363СОФ163</v>
          </cell>
          <cell r="I1266">
            <v>42620</v>
          </cell>
          <cell r="J1266" t="str">
            <v>1968</v>
          </cell>
          <cell r="K1266">
            <v>6173.37</v>
          </cell>
          <cell r="L1266">
            <v>5962</v>
          </cell>
          <cell r="M1266">
            <v>268.60000000000002</v>
          </cell>
          <cell r="N1266">
            <v>136.5</v>
          </cell>
          <cell r="O1266">
            <v>1052614</v>
          </cell>
          <cell r="P1266">
            <v>1601534</v>
          </cell>
          <cell r="Q1266">
            <v>813690</v>
          </cell>
          <cell r="R1266">
            <v>780761</v>
          </cell>
          <cell r="S1266" t="str">
            <v>F</v>
          </cell>
          <cell r="T1266" t="str">
            <v>С</v>
          </cell>
          <cell r="U1266" t="str">
            <v>Изолация на външна стена , Изолация на под, Подмяна на дограма</v>
          </cell>
          <cell r="V1266">
            <v>787845</v>
          </cell>
          <cell r="W1266">
            <v>235.73</v>
          </cell>
          <cell r="X1266">
            <v>64595</v>
          </cell>
          <cell r="Y1266">
            <v>288503</v>
          </cell>
          <cell r="Z1266">
            <v>4.4663000000000004</v>
          </cell>
          <cell r="AA1266" t="str">
            <v>„НП за ЕЕ на МЖС"</v>
          </cell>
          <cell r="AB1266">
            <v>49.19</v>
          </cell>
        </row>
        <row r="1267">
          <cell r="A1267">
            <v>176881389</v>
          </cell>
          <cell r="B1267" t="str">
            <v>СДРУЖЕНИЕ НА СОБСТВЕНИЦИТЕ ГР.СОФИЯ, Ж.К.КР.СЕЛО, УЛ.КНЯГИНЯ КЛЕМЕНТИНА, БЛ.187,БЛ.188</v>
          </cell>
          <cell r="C1267" t="str">
            <v>МЖС  БЛ 187 188 КР СЕЛО СОФИЯ</v>
          </cell>
          <cell r="D1267" t="str">
            <v>обл.СОФИЯ-ГРАД</v>
          </cell>
          <cell r="E1267" t="str">
            <v>общ.СТОЛИЧНА</v>
          </cell>
          <cell r="F1267" t="str">
            <v>гр.СОФИЯ</v>
          </cell>
          <cell r="G1267" t="str">
            <v>"СОФИНВЕСТ" ЕООД</v>
          </cell>
          <cell r="H1267" t="str">
            <v>363СОФ164</v>
          </cell>
          <cell r="I1267">
            <v>42620</v>
          </cell>
          <cell r="J1267" t="str">
            <v>1987</v>
          </cell>
          <cell r="K1267">
            <v>14055.24</v>
          </cell>
          <cell r="L1267">
            <v>11248</v>
          </cell>
          <cell r="M1267">
            <v>155.5</v>
          </cell>
          <cell r="N1267">
            <v>75.8</v>
          </cell>
          <cell r="O1267">
            <v>864045</v>
          </cell>
          <cell r="P1267">
            <v>1738531</v>
          </cell>
          <cell r="Q1267">
            <v>852524</v>
          </cell>
          <cell r="R1267">
            <v>0</v>
          </cell>
          <cell r="S1267" t="str">
            <v>G</v>
          </cell>
          <cell r="T1267" t="str">
            <v>С</v>
          </cell>
          <cell r="U1267" t="str">
            <v>Изолация на външна стена , Изолация на под, Подмяна на дограма</v>
          </cell>
          <cell r="V1267">
            <v>896008</v>
          </cell>
          <cell r="W1267">
            <v>659.08</v>
          </cell>
          <cell r="X1267">
            <v>151606</v>
          </cell>
          <cell r="Y1267">
            <v>615401</v>
          </cell>
          <cell r="Z1267">
            <v>4.0591999999999997</v>
          </cell>
          <cell r="AA1267" t="str">
            <v>„НП за ЕЕ на МЖС"</v>
          </cell>
          <cell r="AB1267">
            <v>51.53</v>
          </cell>
        </row>
        <row r="1268">
          <cell r="A1268">
            <v>176835445</v>
          </cell>
          <cell r="B1268" t="str">
            <v>СДРУЖЕНИЕ НА СОБСТВЕНИЦИТЕ ЕДИНСТВО, ГР.СОФИЯ, УЛ.В. ГРИГОРОВИЧ ОТ 1 ДО 7</v>
          </cell>
          <cell r="C1268" t="str">
            <v>МЖС В ГРИГОРОВИЧ 1-7 СОФИЯ</v>
          </cell>
          <cell r="D1268" t="str">
            <v>обл.СОФИЯ-ГРАД</v>
          </cell>
          <cell r="E1268" t="str">
            <v>общ.СТОЛИЧНА</v>
          </cell>
          <cell r="F1268" t="str">
            <v>гр.СОФИЯ</v>
          </cell>
          <cell r="G1268" t="str">
            <v>"СОФИНВЕСТ" ЕООД</v>
          </cell>
          <cell r="H1268" t="str">
            <v>363СОФ166</v>
          </cell>
          <cell r="I1268">
            <v>42627</v>
          </cell>
          <cell r="J1268" t="str">
            <v>1991</v>
          </cell>
          <cell r="K1268">
            <v>7452.77</v>
          </cell>
          <cell r="L1268">
            <v>7032</v>
          </cell>
          <cell r="M1268">
            <v>174.1</v>
          </cell>
          <cell r="N1268">
            <v>124.9</v>
          </cell>
          <cell r="O1268">
            <v>799300</v>
          </cell>
          <cell r="P1268">
            <v>1224526</v>
          </cell>
          <cell r="Q1268">
            <v>877984</v>
          </cell>
          <cell r="R1268">
            <v>546390</v>
          </cell>
          <cell r="S1268" t="str">
            <v>D</v>
          </cell>
          <cell r="T1268" t="str">
            <v>С</v>
          </cell>
          <cell r="U1268" t="str">
            <v>Изолация на външна стена , Подмяна на дограма</v>
          </cell>
          <cell r="V1268">
            <v>346542</v>
          </cell>
          <cell r="W1268">
            <v>110.49</v>
          </cell>
          <cell r="X1268">
            <v>29757</v>
          </cell>
          <cell r="Y1268">
            <v>304240</v>
          </cell>
          <cell r="Z1268">
            <v>10.2241</v>
          </cell>
          <cell r="AA1268" t="str">
            <v>„НП за ЕЕ на МЖС"</v>
          </cell>
          <cell r="AB1268">
            <v>28.3</v>
          </cell>
        </row>
        <row r="1269">
          <cell r="A1269">
            <v>176865239</v>
          </cell>
          <cell r="B1269" t="str">
            <v>СДРУЖЕНИЕ НА СОБСТВЕНИЦИТЕ "ГР.СОФИЯ,РАЙОН ИЛИНДЕН, Ж.К.ЗАХАРНА ФАБРИКА, БЛ.69"</v>
          </cell>
          <cell r="C1269" t="str">
            <v>МЖС</v>
          </cell>
          <cell r="D1269" t="str">
            <v>обл.СОФИЯ-ГРАД</v>
          </cell>
          <cell r="E1269" t="str">
            <v>общ.СТОЛИЧНА</v>
          </cell>
          <cell r="F1269" t="str">
            <v>гр.СОФИЯ</v>
          </cell>
          <cell r="G1269" t="str">
            <v>"СОФИНВЕСТ" ЕООД</v>
          </cell>
          <cell r="H1269" t="str">
            <v>363СОФ167</v>
          </cell>
          <cell r="I1269">
            <v>42629</v>
          </cell>
          <cell r="J1269" t="str">
            <v>1970</v>
          </cell>
          <cell r="K1269">
            <v>6099.5</v>
          </cell>
          <cell r="L1269">
            <v>4246</v>
          </cell>
          <cell r="M1269">
            <v>171</v>
          </cell>
          <cell r="N1269">
            <v>103.4</v>
          </cell>
          <cell r="O1269">
            <v>432101</v>
          </cell>
          <cell r="P1269">
            <v>726094</v>
          </cell>
          <cell r="Q1269">
            <v>438900</v>
          </cell>
          <cell r="R1269">
            <v>198107</v>
          </cell>
          <cell r="S1269" t="str">
            <v>F</v>
          </cell>
          <cell r="T1269" t="str">
            <v>С</v>
          </cell>
          <cell r="U1269" t="str">
            <v>Изолация на външна стена , Изолация на покрив, Подмяна на дограма</v>
          </cell>
          <cell r="V1269">
            <v>287126</v>
          </cell>
          <cell r="W1269">
            <v>235.06</v>
          </cell>
          <cell r="X1269">
            <v>53029</v>
          </cell>
          <cell r="Y1269">
            <v>394672</v>
          </cell>
          <cell r="Z1269">
            <v>7.4424999999999999</v>
          </cell>
          <cell r="AA1269" t="str">
            <v>„НП за ЕЕ на МЖС"</v>
          </cell>
          <cell r="AB1269">
            <v>39.54</v>
          </cell>
        </row>
        <row r="1270">
          <cell r="A1270">
            <v>176825796</v>
          </cell>
          <cell r="B1270" t="str">
            <v>СДРУЖЕНИЕ НА СОБСТВЕНИЦИТЕ "ЗОНА Б-19, БЛ.13-14, ГР.СОФИЯ, ОС, Р-Н ВЪЗРАЖДАНЕ"</v>
          </cell>
          <cell r="C1270" t="str">
            <v>МЖС-СОФИЯ, ЗОНА Б-19, Бл. 13-14, ВХ. А И Б</v>
          </cell>
          <cell r="D1270" t="str">
            <v>обл.СОФИЯ-ГРАД</v>
          </cell>
          <cell r="E1270" t="str">
            <v>общ.СТОЛИЧНА</v>
          </cell>
          <cell r="F1270" t="str">
            <v>гр.СОФИЯ</v>
          </cell>
          <cell r="G1270" t="str">
            <v>"СОФИНВЕСТ" ЕООД</v>
          </cell>
          <cell r="H1270" t="str">
            <v>363СОФ168</v>
          </cell>
          <cell r="I1270">
            <v>42630</v>
          </cell>
          <cell r="J1270" t="str">
            <v>1989</v>
          </cell>
          <cell r="K1270">
            <v>23096.3</v>
          </cell>
          <cell r="L1270">
            <v>18567</v>
          </cell>
          <cell r="M1270">
            <v>213.4</v>
          </cell>
          <cell r="N1270">
            <v>120.6</v>
          </cell>
          <cell r="O1270">
            <v>2563995</v>
          </cell>
          <cell r="P1270">
            <v>3962560</v>
          </cell>
          <cell r="Q1270">
            <v>2239790</v>
          </cell>
          <cell r="R1270">
            <v>1809928</v>
          </cell>
          <cell r="S1270" t="str">
            <v>F</v>
          </cell>
          <cell r="T1270" t="str">
            <v>С</v>
          </cell>
          <cell r="U1270" t="str">
            <v>Изолация на външна стена , Изолация на покрив, Подмяна на дограма</v>
          </cell>
          <cell r="V1270">
            <v>1722766</v>
          </cell>
          <cell r="W1270">
            <v>546.9</v>
          </cell>
          <cell r="X1270">
            <v>147458</v>
          </cell>
          <cell r="Y1270">
            <v>904865</v>
          </cell>
          <cell r="Z1270">
            <v>6.1364000000000001</v>
          </cell>
          <cell r="AA1270" t="str">
            <v>„НП за ЕЕ на МЖС"</v>
          </cell>
          <cell r="AB1270">
            <v>43.47</v>
          </cell>
        </row>
        <row r="1271">
          <cell r="A1271">
            <v>176818474</v>
          </cell>
          <cell r="B1271" t="str">
            <v>СДРУЖЕНИЕ НА СОБСТВЕНИЦИТЕ "СОФИЯ, ОБЩИНА СТОЛИЧНА, РАЙОН ОВЧА КУПЕЛ, Ж.К. ОВЧА КУПЕЛ-2, БЛ.43"</v>
          </cell>
          <cell r="C1271" t="str">
            <v>МЖС-СОФИЯ, "ОВЧА КУПЕЛ", БЛ. 43</v>
          </cell>
          <cell r="D1271" t="str">
            <v>обл.СОФИЯ-ГРАД</v>
          </cell>
          <cell r="E1271" t="str">
            <v>общ.СТОЛИЧНА</v>
          </cell>
          <cell r="F1271" t="str">
            <v>гр.СОФИЯ</v>
          </cell>
          <cell r="G1271" t="str">
            <v>"СОФИНВЕСТ" ЕООД</v>
          </cell>
          <cell r="H1271" t="str">
            <v>363СОФ169</v>
          </cell>
          <cell r="I1271">
            <v>42633</v>
          </cell>
          <cell r="J1271" t="str">
            <v>1998</v>
          </cell>
          <cell r="K1271">
            <v>20075.98</v>
          </cell>
          <cell r="L1271">
            <v>18573</v>
          </cell>
          <cell r="M1271">
            <v>153.5</v>
          </cell>
          <cell r="N1271">
            <v>106.2</v>
          </cell>
          <cell r="O1271">
            <v>1286029</v>
          </cell>
          <cell r="P1271">
            <v>2851184</v>
          </cell>
          <cell r="Q1271">
            <v>1972175</v>
          </cell>
          <cell r="R1271">
            <v>682568</v>
          </cell>
          <cell r="S1271" t="str">
            <v>D</v>
          </cell>
          <cell r="T1271" t="str">
            <v>С</v>
          </cell>
          <cell r="U1271" t="str">
            <v>Изолация на външна стена , Изолация на под, Подмяна на дограма</v>
          </cell>
          <cell r="V1271">
            <v>879009</v>
          </cell>
          <cell r="W1271">
            <v>363.92</v>
          </cell>
          <cell r="X1271">
            <v>92006</v>
          </cell>
          <cell r="Y1271">
            <v>682043</v>
          </cell>
          <cell r="Z1271">
            <v>7.4130000000000003</v>
          </cell>
          <cell r="AA1271" t="str">
            <v>„НП за ЕЕ на МЖС"</v>
          </cell>
          <cell r="AB1271">
            <v>30.82</v>
          </cell>
        </row>
        <row r="1272">
          <cell r="A1272">
            <v>176824961</v>
          </cell>
          <cell r="B1272" t="str">
            <v>СДРУЖЕНИЕ НА СОБСВЕНИЦИТЕ "ГР.СОФИЯ БАНИШОР 39А - РАЙОН СЕРДИКА"</v>
          </cell>
          <cell r="C1272" t="str">
            <v>МЖС-СОФИЯ, "БАНИШОРА", БЛ. 39А</v>
          </cell>
          <cell r="D1272" t="str">
            <v>обл.СОФИЯ-ГРАД</v>
          </cell>
          <cell r="E1272" t="str">
            <v>общ.СТОЛИЧНА</v>
          </cell>
          <cell r="F1272" t="str">
            <v>гр.СОФИЯ</v>
          </cell>
          <cell r="G1272" t="str">
            <v>"СОФИНВЕСТ" ЕООД</v>
          </cell>
          <cell r="H1272" t="str">
            <v>363СОФ171</v>
          </cell>
          <cell r="I1272">
            <v>42639</v>
          </cell>
          <cell r="J1272" t="str">
            <v>1987</v>
          </cell>
          <cell r="K1272">
            <v>8909.85</v>
          </cell>
          <cell r="L1272">
            <v>8023</v>
          </cell>
          <cell r="M1272">
            <v>214.7</v>
          </cell>
          <cell r="N1272">
            <v>122.3</v>
          </cell>
          <cell r="O1272">
            <v>968122</v>
          </cell>
          <cell r="P1272">
            <v>1722633</v>
          </cell>
          <cell r="Q1272">
            <v>981186</v>
          </cell>
          <cell r="R1272">
            <v>683982</v>
          </cell>
          <cell r="S1272" t="str">
            <v>E</v>
          </cell>
          <cell r="T1272" t="str">
            <v>С</v>
          </cell>
          <cell r="U1272" t="str">
            <v>Изолация на външна стена , Изолация на под, Подмяна на дограма</v>
          </cell>
          <cell r="V1272">
            <v>741446</v>
          </cell>
          <cell r="W1272">
            <v>236.03</v>
          </cell>
          <cell r="X1272">
            <v>63596</v>
          </cell>
          <cell r="Y1272">
            <v>400754</v>
          </cell>
          <cell r="Z1272">
            <v>6.3014999999999999</v>
          </cell>
          <cell r="AA1272" t="str">
            <v>„НП за ЕЕ на МЖС"</v>
          </cell>
          <cell r="AB1272">
            <v>43.04</v>
          </cell>
        </row>
        <row r="1273">
          <cell r="A1273" t="str">
            <v>176466076 , 17687182</v>
          </cell>
          <cell r="B1273" t="str">
            <v>СДРУЖЕНИЕ НА СОБСТВЕНИЦИТЕ "ЕС 189 Ж КРАСНО СЕЛО"</v>
          </cell>
          <cell r="C1273" t="str">
            <v>МЖС-СОФИЯ, "КРАСНО СЕЛО" 189, Е-Ж</v>
          </cell>
          <cell r="D1273" t="str">
            <v>обл.СОФИЯ-ГРАД</v>
          </cell>
          <cell r="E1273" t="str">
            <v>общ.СТОЛИЧНА</v>
          </cell>
          <cell r="F1273" t="str">
            <v>гр.СОФИЯ</v>
          </cell>
          <cell r="G1273" t="str">
            <v>"СОФИНВЕСТ" ЕООД</v>
          </cell>
          <cell r="H1273" t="str">
            <v>363СОФ172</v>
          </cell>
          <cell r="I1273">
            <v>42639</v>
          </cell>
          <cell r="J1273" t="str">
            <v>1995</v>
          </cell>
          <cell r="K1273">
            <v>11874.58</v>
          </cell>
          <cell r="L1273">
            <v>10109</v>
          </cell>
          <cell r="M1273">
            <v>159.4</v>
          </cell>
          <cell r="N1273">
            <v>75.599999999999994</v>
          </cell>
          <cell r="O1273">
            <v>764629</v>
          </cell>
          <cell r="P1273">
            <v>1611162</v>
          </cell>
          <cell r="Q1273">
            <v>763800</v>
          </cell>
          <cell r="R1273">
            <v>0</v>
          </cell>
          <cell r="S1273" t="str">
            <v>G</v>
          </cell>
          <cell r="T1273" t="str">
            <v>С</v>
          </cell>
          <cell r="U1273" t="str">
            <v>Изолация на външна стена , Изолация на под, Подмяна на дограма</v>
          </cell>
          <cell r="V1273">
            <v>847353</v>
          </cell>
          <cell r="W1273">
            <v>605.09</v>
          </cell>
          <cell r="X1273">
            <v>139991</v>
          </cell>
          <cell r="Y1273">
            <v>623025</v>
          </cell>
          <cell r="Z1273">
            <v>4.4504000000000001</v>
          </cell>
          <cell r="AA1273" t="str">
            <v>„НП за ЕЕ на МЖС"</v>
          </cell>
          <cell r="AB1273">
            <v>52.59</v>
          </cell>
        </row>
        <row r="1274">
          <cell r="A1274">
            <v>176822138</v>
          </cell>
          <cell r="B1274" t="str">
            <v>СДРУЖЕНИЕ НА СОБСТВЕНИЦИТЕ "ГР.СОФИЯ, Ж.К.МЛАДОСТ-2, БЛ.213</v>
          </cell>
          <cell r="C1274" t="str">
            <v>МЖС</v>
          </cell>
          <cell r="D1274" t="str">
            <v>обл.СОФИЯ-ГРАД</v>
          </cell>
          <cell r="E1274" t="str">
            <v>общ.СТОЛИЧНА</v>
          </cell>
          <cell r="F1274" t="str">
            <v>гр.СОФИЯ</v>
          </cell>
          <cell r="G1274" t="str">
            <v>"ТЕТКОМС" ООД</v>
          </cell>
          <cell r="H1274" t="str">
            <v>363СОФ174</v>
          </cell>
          <cell r="I1274">
            <v>42641</v>
          </cell>
          <cell r="J1274" t="str">
            <v>1981</v>
          </cell>
          <cell r="K1274">
            <v>11561</v>
          </cell>
          <cell r="L1274">
            <v>11274</v>
          </cell>
          <cell r="M1274">
            <v>255.6</v>
          </cell>
          <cell r="N1274">
            <v>126.7</v>
          </cell>
          <cell r="O1274">
            <v>1535119</v>
          </cell>
          <cell r="P1274">
            <v>2881306</v>
          </cell>
          <cell r="Q1274">
            <v>1428000</v>
          </cell>
          <cell r="R1274">
            <v>994904</v>
          </cell>
          <cell r="S1274" t="str">
            <v>F</v>
          </cell>
          <cell r="T1274" t="str">
            <v>С</v>
          </cell>
          <cell r="U1274" t="str">
            <v>Изолация на външна стена , Изолация на под, Изолация на покрив, Мерки по системата за БГВ, Подмяна на дограма</v>
          </cell>
          <cell r="V1274">
            <v>1453210</v>
          </cell>
          <cell r="W1274">
            <v>493.48</v>
          </cell>
          <cell r="X1274">
            <v>130725</v>
          </cell>
          <cell r="Y1274">
            <v>745112</v>
          </cell>
          <cell r="Z1274">
            <v>5.6997999999999998</v>
          </cell>
          <cell r="AA1274" t="str">
            <v>„НП за ЕЕ на МЖС"</v>
          </cell>
          <cell r="AB1274">
            <v>50.43</v>
          </cell>
        </row>
        <row r="1275">
          <cell r="A1275">
            <v>176860625</v>
          </cell>
          <cell r="B1275" t="str">
            <v>СДРУЖЕНИЕ НА СОБСТВЕНИЦИТЕ "ГР.СОФИЯ, Р-Н ИЗГРЕВ, КВ.ИЗТОК, УЛ.РАЙКО АЛЕКСИЕВ #40А, БЛ.216</v>
          </cell>
          <cell r="C1275" t="str">
            <v>МЖС</v>
          </cell>
          <cell r="D1275" t="str">
            <v>обл.СОФИЯ-ГРАД</v>
          </cell>
          <cell r="E1275" t="str">
            <v>общ.СТОЛИЧНА</v>
          </cell>
          <cell r="F1275" t="str">
            <v>гр.СОФИЯ</v>
          </cell>
          <cell r="G1275" t="str">
            <v>"СОФИНВЕСТ" ЕООД</v>
          </cell>
          <cell r="H1275" t="str">
            <v>363СОФ175</v>
          </cell>
          <cell r="I1275">
            <v>42643</v>
          </cell>
          <cell r="J1275" t="str">
            <v>1979</v>
          </cell>
          <cell r="K1275">
            <v>6945.5</v>
          </cell>
          <cell r="L1275">
            <v>5097</v>
          </cell>
          <cell r="M1275">
            <v>220</v>
          </cell>
          <cell r="N1275">
            <v>131</v>
          </cell>
          <cell r="O1275">
            <v>464948</v>
          </cell>
          <cell r="P1275">
            <v>1121218</v>
          </cell>
          <cell r="Q1275">
            <v>667600</v>
          </cell>
          <cell r="R1275">
            <v>359615</v>
          </cell>
          <cell r="S1275" t="str">
            <v>E</v>
          </cell>
          <cell r="T1275" t="str">
            <v>С</v>
          </cell>
          <cell r="U1275" t="str">
            <v>Изолация на външна стена , Изолация на покрив, Мерки по системата за БГВ, Подмяна на дограма</v>
          </cell>
          <cell r="V1275">
            <v>523107</v>
          </cell>
          <cell r="W1275">
            <v>160.84</v>
          </cell>
          <cell r="X1275">
            <v>43966</v>
          </cell>
          <cell r="Y1275">
            <v>370353</v>
          </cell>
          <cell r="Z1275">
            <v>8.4236000000000004</v>
          </cell>
          <cell r="AA1275" t="str">
            <v>„НП за ЕЕ на МЖС"</v>
          </cell>
          <cell r="AB1275">
            <v>46.65</v>
          </cell>
        </row>
        <row r="1276">
          <cell r="A1276">
            <v>176866280</v>
          </cell>
          <cell r="B1276" t="str">
            <v>СДРУЖЕНИЕ НА СОБСТВЕНИЦИТЕ "БЛОК 61, Ж.К.Л.ТОЛСТОЙ</v>
          </cell>
          <cell r="C1276" t="str">
            <v>МЖС</v>
          </cell>
          <cell r="D1276" t="str">
            <v>обл.СОФИЯ-ГРАД</v>
          </cell>
          <cell r="E1276" t="str">
            <v>общ.СТОЛИЧНА</v>
          </cell>
          <cell r="F1276" t="str">
            <v>гр.СОФИЯ</v>
          </cell>
          <cell r="G1276" t="str">
            <v>"СОФИНВЕСТ" ЕООД</v>
          </cell>
          <cell r="H1276" t="str">
            <v>363СОФ176</v>
          </cell>
          <cell r="I1276">
            <v>42646</v>
          </cell>
          <cell r="J1276" t="str">
            <v>1967</v>
          </cell>
          <cell r="K1276">
            <v>4497.45</v>
          </cell>
          <cell r="L1276">
            <v>4381</v>
          </cell>
          <cell r="M1276">
            <v>206.5</v>
          </cell>
          <cell r="N1276">
            <v>120</v>
          </cell>
          <cell r="O1276">
            <v>553339</v>
          </cell>
          <cell r="P1276">
            <v>904683</v>
          </cell>
          <cell r="Q1276">
            <v>524700</v>
          </cell>
          <cell r="R1276">
            <v>393153</v>
          </cell>
          <cell r="S1276" t="str">
            <v>E</v>
          </cell>
          <cell r="T1276" t="str">
            <v>С</v>
          </cell>
          <cell r="U1276" t="str">
            <v>Изолация на външна стена , Изолация на под, Изолация на покрив, Мерки по системата за БГВ, Подмяна на дограма</v>
          </cell>
          <cell r="V1276">
            <v>379958</v>
          </cell>
          <cell r="W1276">
            <v>114.39</v>
          </cell>
          <cell r="X1276">
            <v>31312.25</v>
          </cell>
          <cell r="Y1276">
            <v>330260</v>
          </cell>
          <cell r="Z1276">
            <v>10.5473</v>
          </cell>
          <cell r="AA1276" t="str">
            <v>„НП за ЕЕ на МЖС"</v>
          </cell>
          <cell r="AB1276">
            <v>41.99</v>
          </cell>
        </row>
        <row r="1277">
          <cell r="A1277">
            <v>176825522</v>
          </cell>
          <cell r="B1277" t="str">
            <v>СДРУЖЕНИЕ НА СОБСТВЕНИЦИТЕ "ТОПЛИНА 11 СОФИЯ, РАЙОН ВЪЗРАЖДАНЕ, ЗОНА Б-18, БЛ.11</v>
          </cell>
          <cell r="C1277" t="str">
            <v>МЖС</v>
          </cell>
          <cell r="D1277" t="str">
            <v>обл.СОФИЯ-ГРАД</v>
          </cell>
          <cell r="E1277" t="str">
            <v>общ.СТОЛИЧНА</v>
          </cell>
          <cell r="F1277" t="str">
            <v>гр.СОФИЯ</v>
          </cell>
          <cell r="G1277" t="str">
            <v>"СОФИНВЕСТ" ЕООД</v>
          </cell>
          <cell r="H1277" t="str">
            <v>363СОФ177</v>
          </cell>
          <cell r="I1277">
            <v>42649</v>
          </cell>
          <cell r="J1277" t="str">
            <v>1989</v>
          </cell>
          <cell r="K1277">
            <v>9807.8700000000008</v>
          </cell>
          <cell r="L1277">
            <v>8543</v>
          </cell>
          <cell r="M1277">
            <v>170.8</v>
          </cell>
          <cell r="N1277">
            <v>92.4</v>
          </cell>
          <cell r="O1277">
            <v>754351</v>
          </cell>
          <cell r="P1277">
            <v>1459170</v>
          </cell>
          <cell r="Q1277">
            <v>789200</v>
          </cell>
          <cell r="R1277">
            <v>334714</v>
          </cell>
          <cell r="S1277" t="str">
            <v>F</v>
          </cell>
          <cell r="T1277" t="str">
            <v>С</v>
          </cell>
          <cell r="U1277" t="str">
            <v>Изолация на външна стена , Изолация на покрив, Мерки по системата за БГВ, Подмяна на дограма</v>
          </cell>
          <cell r="V1277">
            <v>669920</v>
          </cell>
          <cell r="W1277">
            <v>481.29</v>
          </cell>
          <cell r="X1277">
            <v>110425</v>
          </cell>
          <cell r="Y1277">
            <v>546651</v>
          </cell>
          <cell r="Z1277">
            <v>4.9504000000000001</v>
          </cell>
          <cell r="AA1277" t="str">
            <v>„НП за ЕЕ на МЖС"</v>
          </cell>
          <cell r="AB1277">
            <v>45.91</v>
          </cell>
        </row>
        <row r="1278">
          <cell r="A1278">
            <v>176828123</v>
          </cell>
          <cell r="B1278" t="str">
            <v>СДРУЖЕНИЕ НА СОБСТВЕНИЦИТЕ "ГР.СОФИЯ,СО, Р-Н МЛАДОСТ, Ж.К. МЛАДОСТ-4, БЛ.451</v>
          </cell>
          <cell r="C1278" t="str">
            <v>МЖС</v>
          </cell>
          <cell r="D1278" t="str">
            <v>обл.СОФИЯ-ГРАД</v>
          </cell>
          <cell r="E1278" t="str">
            <v>общ.СТОЛИЧНА</v>
          </cell>
          <cell r="F1278" t="str">
            <v>гр.СОФИЯ</v>
          </cell>
          <cell r="G1278" t="str">
            <v>"СОФИНВЕСТ" ЕООД</v>
          </cell>
          <cell r="H1278" t="str">
            <v>363СОФ178</v>
          </cell>
          <cell r="I1278">
            <v>42653</v>
          </cell>
          <cell r="J1278" t="str">
            <v>1981</v>
          </cell>
          <cell r="K1278">
            <v>10508.7</v>
          </cell>
          <cell r="L1278">
            <v>9781</v>
          </cell>
          <cell r="M1278">
            <v>79.400000000000006</v>
          </cell>
          <cell r="N1278">
            <v>124.4</v>
          </cell>
          <cell r="O1278">
            <v>1354184</v>
          </cell>
          <cell r="P1278">
            <v>1754670</v>
          </cell>
          <cell r="Q1278">
            <v>1216000</v>
          </cell>
          <cell r="R1278">
            <v>922182</v>
          </cell>
          <cell r="S1278" t="str">
            <v>E</v>
          </cell>
          <cell r="T1278" t="str">
            <v>С</v>
          </cell>
          <cell r="U1278" t="str">
            <v>Изолация на външна стена , Изолация на под, Изолация на покрив, Подмяна на дограма</v>
          </cell>
          <cell r="V1278">
            <v>538288</v>
          </cell>
          <cell r="W1278">
            <v>178.62</v>
          </cell>
          <cell r="X1278">
            <v>47604</v>
          </cell>
          <cell r="Y1278">
            <v>559890</v>
          </cell>
          <cell r="Z1278">
            <v>11.7614</v>
          </cell>
          <cell r="AA1278" t="str">
            <v>„НП за ЕЕ на МЖС"</v>
          </cell>
          <cell r="AB1278">
            <v>30.67</v>
          </cell>
        </row>
        <row r="1279">
          <cell r="A1279">
            <v>176872493</v>
          </cell>
          <cell r="B1279" t="str">
            <v>СДРУЖЕНИЕ НА СОБСТВЕНИЦИТЕ "ПЕТЪР БЕРОН - ГР.СОФИЯ, Ж.К. ЛАГЕРА, УЛ.ПЛИСКА #1, ВХ.А,Б</v>
          </cell>
          <cell r="C1279" t="str">
            <v>МЖС</v>
          </cell>
          <cell r="D1279" t="str">
            <v>обл.СОФИЯ-ГРАД</v>
          </cell>
          <cell r="E1279" t="str">
            <v>общ.СТОЛИЧНА</v>
          </cell>
          <cell r="F1279" t="str">
            <v>гр.СОФИЯ</v>
          </cell>
          <cell r="G1279" t="str">
            <v>"СОФИНВЕСТ" ЕООД</v>
          </cell>
          <cell r="H1279" t="str">
            <v>363СОФ179</v>
          </cell>
          <cell r="I1279">
            <v>42654</v>
          </cell>
          <cell r="J1279" t="str">
            <v>1984</v>
          </cell>
          <cell r="K1279">
            <v>2615.77</v>
          </cell>
          <cell r="L1279">
            <v>2567</v>
          </cell>
          <cell r="M1279">
            <v>196.9</v>
          </cell>
          <cell r="N1279">
            <v>134</v>
          </cell>
          <cell r="O1279">
            <v>332014</v>
          </cell>
          <cell r="P1279">
            <v>505538</v>
          </cell>
          <cell r="Q1279">
            <v>344000</v>
          </cell>
          <cell r="R1279">
            <v>232641</v>
          </cell>
          <cell r="S1279" t="str">
            <v>E</v>
          </cell>
          <cell r="T1279" t="str">
            <v>С</v>
          </cell>
          <cell r="U1279" t="str">
            <v>Изолация на външна стена , Изолация на под, Изолация на покрив, Подмяна на дограма</v>
          </cell>
          <cell r="V1279">
            <v>161387</v>
          </cell>
          <cell r="W1279">
            <v>52.46</v>
          </cell>
          <cell r="X1279">
            <v>14069</v>
          </cell>
          <cell r="Y1279">
            <v>164698</v>
          </cell>
          <cell r="Z1279">
            <v>11.7064</v>
          </cell>
          <cell r="AA1279" t="str">
            <v>„НП за ЕЕ на МЖС"</v>
          </cell>
          <cell r="AB1279">
            <v>31.92</v>
          </cell>
        </row>
        <row r="1280">
          <cell r="A1280">
            <v>176846395</v>
          </cell>
          <cell r="B1280" t="str">
            <v>СДРУЖЕНИЕ НА СОБСТВЕНИЦИТЕ "ЖСК"ВАЛЕНТИНА</v>
          </cell>
          <cell r="C1280" t="str">
            <v>МЖС</v>
          </cell>
          <cell r="D1280" t="str">
            <v>обл.СОФИЯ-ГРАД</v>
          </cell>
          <cell r="E1280" t="str">
            <v>общ.СТОЛИЧНА</v>
          </cell>
          <cell r="F1280" t="str">
            <v>гр.СОФИЯ</v>
          </cell>
          <cell r="G1280" t="str">
            <v>"СОФИНВЕСТ" ЕООД</v>
          </cell>
          <cell r="H1280" t="str">
            <v>363СОФ180</v>
          </cell>
          <cell r="I1280">
            <v>42656</v>
          </cell>
          <cell r="J1280" t="str">
            <v>1971</v>
          </cell>
          <cell r="K1280">
            <v>4104</v>
          </cell>
          <cell r="L1280">
            <v>3765</v>
          </cell>
          <cell r="M1280">
            <v>235</v>
          </cell>
          <cell r="N1280">
            <v>130</v>
          </cell>
          <cell r="O1280">
            <v>542853</v>
          </cell>
          <cell r="P1280">
            <v>884732</v>
          </cell>
          <cell r="Q1280">
            <v>489600</v>
          </cell>
          <cell r="R1280">
            <v>378550</v>
          </cell>
          <cell r="S1280" t="str">
            <v>E</v>
          </cell>
          <cell r="T1280" t="str">
            <v>С</v>
          </cell>
          <cell r="U1280" t="str">
            <v>Изолация на външна стена , Изолация на под, Изолация на покрив, Мерки по системата за БГВ, Подмяна на дограма</v>
          </cell>
          <cell r="V1280">
            <v>395098</v>
          </cell>
          <cell r="W1280">
            <v>122.9</v>
          </cell>
          <cell r="X1280">
            <v>33320</v>
          </cell>
          <cell r="Y1280">
            <v>248786</v>
          </cell>
          <cell r="Z1280">
            <v>7.4664999999999999</v>
          </cell>
          <cell r="AA1280" t="str">
            <v>„НП за ЕЕ на МЖС"</v>
          </cell>
          <cell r="AB1280">
            <v>44.65</v>
          </cell>
        </row>
        <row r="1281">
          <cell r="A1281">
            <v>176824598</v>
          </cell>
          <cell r="B1281" t="str">
            <v>СС " ЖК. ХРИСТО СМИРНЕНСКИ, БЛ.63 ", ГР. СОФИЯ</v>
          </cell>
          <cell r="C1281" t="str">
            <v>МЖС-СОФИЯ, "ХР. СМИРНЕНСКИ", БЛ. 63</v>
          </cell>
          <cell r="D1281" t="str">
            <v>обл.СОФИЯ-ГРАД</v>
          </cell>
          <cell r="E1281" t="str">
            <v>общ.СТОЛИЧНА</v>
          </cell>
          <cell r="F1281" t="str">
            <v>гр.СОФИЯ</v>
          </cell>
          <cell r="G1281" t="str">
            <v>"СОФИНВЕСТ" ЕООД</v>
          </cell>
          <cell r="H1281" t="str">
            <v>363СОФ181</v>
          </cell>
          <cell r="I1281">
            <v>42664</v>
          </cell>
          <cell r="J1281" t="str">
            <v>2006</v>
          </cell>
          <cell r="K1281">
            <v>12998.91</v>
          </cell>
          <cell r="L1281">
            <v>11592</v>
          </cell>
          <cell r="M1281">
            <v>201.4</v>
          </cell>
          <cell r="N1281">
            <v>125.23</v>
          </cell>
          <cell r="O1281">
            <v>1376998</v>
          </cell>
          <cell r="P1281">
            <v>2334811</v>
          </cell>
          <cell r="Q1281">
            <v>1451700</v>
          </cell>
          <cell r="R1281">
            <v>987384</v>
          </cell>
          <cell r="S1281" t="str">
            <v>E</v>
          </cell>
          <cell r="T1281" t="str">
            <v>С</v>
          </cell>
          <cell r="U1281" t="str">
            <v>Изолация на външна стена , Изолация на покрив, Мерки по сградни инсталации(тръбна мрежа), Мерки по системата за БГВ, Подмяна на дограма</v>
          </cell>
          <cell r="V1281">
            <v>883149</v>
          </cell>
          <cell r="W1281">
            <v>273.83</v>
          </cell>
          <cell r="X1281">
            <v>74306</v>
          </cell>
          <cell r="Y1281">
            <v>563806</v>
          </cell>
          <cell r="Z1281">
            <v>7.5876000000000001</v>
          </cell>
          <cell r="AA1281" t="str">
            <v>„НП за ЕЕ на МЖС"</v>
          </cell>
          <cell r="AB1281">
            <v>37.82</v>
          </cell>
        </row>
        <row r="1282">
          <cell r="A1282">
            <v>176875518</v>
          </cell>
          <cell r="B1282" t="str">
            <v xml:space="preserve">СДРУЖЕНИЕ НА СОБСТВЕНИЦИТЕ "СОФИЯ 1517, УЛ. ГАВРИЛ КРЪСТЕВИЧ, БЛ.133, ВХОД В,Г, РАЙОН ПОДУЯНЕ, Ж.К. </v>
          </cell>
          <cell r="C1282" t="str">
            <v>МЖС-СОФИЯ, "СУХАТА РЕКА", БЛ. 133</v>
          </cell>
          <cell r="D1282" t="str">
            <v>обл.СОФИЯ-ГРАД</v>
          </cell>
          <cell r="E1282" t="str">
            <v>общ.СТОЛИЧНА</v>
          </cell>
          <cell r="F1282" t="str">
            <v>гр.СОФИЯ</v>
          </cell>
          <cell r="G1282" t="str">
            <v>"СОФИНВЕСТ" ЕООД</v>
          </cell>
          <cell r="H1282" t="str">
            <v>363СОФ183</v>
          </cell>
          <cell r="I1282">
            <v>42671</v>
          </cell>
          <cell r="J1282" t="str">
            <v>1975</v>
          </cell>
          <cell r="K1282">
            <v>3805.51</v>
          </cell>
          <cell r="L1282">
            <v>3676</v>
          </cell>
          <cell r="M1282">
            <v>182.3</v>
          </cell>
          <cell r="N1282">
            <v>100.92</v>
          </cell>
          <cell r="O1282">
            <v>402562</v>
          </cell>
          <cell r="P1282">
            <v>670006</v>
          </cell>
          <cell r="Q1282">
            <v>370970</v>
          </cell>
          <cell r="R1282">
            <v>188853</v>
          </cell>
          <cell r="S1282" t="str">
            <v>E</v>
          </cell>
          <cell r="T1282" t="str">
            <v>С</v>
          </cell>
          <cell r="U1282" t="str">
            <v>Изолация на външна стена , Изолация на покрив, Подмяна на дограма</v>
          </cell>
          <cell r="V1282">
            <v>299031</v>
          </cell>
          <cell r="W1282">
            <v>101.68</v>
          </cell>
          <cell r="X1282">
            <v>26930</v>
          </cell>
          <cell r="Y1282">
            <v>173606</v>
          </cell>
          <cell r="Z1282">
            <v>6.4465000000000003</v>
          </cell>
          <cell r="AA1282" t="str">
            <v>„НП за ЕЕ на МЖС"</v>
          </cell>
          <cell r="AB1282">
            <v>44.63</v>
          </cell>
        </row>
        <row r="1283">
          <cell r="A1283">
            <v>176857064</v>
          </cell>
          <cell r="B1283" t="str">
            <v xml:space="preserve">СДРУЖЕНИЕ НА СОБСТВЕНИЦИТЕ " ЛЮЛИН 106 - АБП </v>
          </cell>
          <cell r="C1283" t="str">
            <v>МЖС</v>
          </cell>
          <cell r="D1283" t="str">
            <v>обл.СОФИЯ-ГРАД</v>
          </cell>
          <cell r="E1283" t="str">
            <v>общ.СТОЛИЧНА</v>
          </cell>
          <cell r="F1283" t="str">
            <v>гр.СОФИЯ</v>
          </cell>
          <cell r="G1283" t="str">
            <v>"СОФИНВЕСТ" ЕООД</v>
          </cell>
          <cell r="H1283" t="str">
            <v>363СОФ185</v>
          </cell>
          <cell r="I1283">
            <v>42695</v>
          </cell>
          <cell r="J1283" t="str">
            <v>1986</v>
          </cell>
          <cell r="K1283">
            <v>5933.6</v>
          </cell>
          <cell r="L1283">
            <v>5579</v>
          </cell>
          <cell r="M1283">
            <v>188.6</v>
          </cell>
          <cell r="N1283">
            <v>124.33</v>
          </cell>
          <cell r="O1283">
            <v>658559</v>
          </cell>
          <cell r="P1283">
            <v>1052284</v>
          </cell>
          <cell r="Q1283">
            <v>693600</v>
          </cell>
          <cell r="R1283">
            <v>407311</v>
          </cell>
          <cell r="S1283" t="str">
            <v>E</v>
          </cell>
          <cell r="T1283" t="str">
            <v>С</v>
          </cell>
          <cell r="U1283" t="str">
            <v>Изолация на външна стена , Изолация на под, Изолация на покрив, Мерки по системата за БГВ, Подмяна на дограма</v>
          </cell>
          <cell r="V1283">
            <v>358668</v>
          </cell>
          <cell r="W1283">
            <v>143.65</v>
          </cell>
          <cell r="X1283">
            <v>36591</v>
          </cell>
          <cell r="Y1283">
            <v>375432</v>
          </cell>
          <cell r="Z1283">
            <v>10.260199999999999</v>
          </cell>
          <cell r="AA1283" t="str">
            <v>„НП за ЕЕ на МЖС"</v>
          </cell>
          <cell r="AB1283">
            <v>34.08</v>
          </cell>
        </row>
        <row r="1284">
          <cell r="A1284">
            <v>176825173</v>
          </cell>
          <cell r="B1284" t="str">
            <v>СДРУЖЕНИЕ НА СОБСТВЕНИЦИТЕ "ПЪРВИ МАЙ 10"</v>
          </cell>
          <cell r="C1284" t="str">
            <v>ЖИЛ. СГРАДА-С. ПОДКОВА, УЛ. "ПЪРВИ МАЙ" 10</v>
          </cell>
          <cell r="D1284" t="str">
            <v>обл.КЪРДЖАЛИ</v>
          </cell>
          <cell r="E1284" t="str">
            <v>общ.КИРКОВО</v>
          </cell>
          <cell r="F1284" t="str">
            <v>с.ПОДКОВА</v>
          </cell>
          <cell r="G1284" t="str">
            <v>"ТРАНСКОНСУЛТ-БГ" ООД</v>
          </cell>
          <cell r="H1284" t="str">
            <v>364НАЛ001</v>
          </cell>
          <cell r="I1284">
            <v>42167</v>
          </cell>
          <cell r="J1284" t="str">
            <v>1986</v>
          </cell>
          <cell r="K1284">
            <v>4243</v>
          </cell>
          <cell r="L1284">
            <v>3488</v>
          </cell>
          <cell r="M1284">
            <v>160.19999999999999</v>
          </cell>
          <cell r="N1284">
            <v>79.099999999999994</v>
          </cell>
          <cell r="O1284">
            <v>412982</v>
          </cell>
          <cell r="P1284">
            <v>558898</v>
          </cell>
          <cell r="Q1284">
            <v>275800</v>
          </cell>
          <cell r="R1284">
            <v>0</v>
          </cell>
          <cell r="S1284" t="str">
            <v>E</v>
          </cell>
          <cell r="T1284" t="str">
            <v>С</v>
          </cell>
          <cell r="U1284" t="str">
            <v>Изолация на външна стена , Изолация на под, Изолация на покрив, Мерки по осветление, Подмяна на дограма</v>
          </cell>
          <cell r="V1284">
            <v>283084</v>
          </cell>
          <cell r="W1284">
            <v>13.03</v>
          </cell>
          <cell r="X1284">
            <v>19925.310000000001</v>
          </cell>
          <cell r="Y1284">
            <v>224256.48</v>
          </cell>
          <cell r="Z1284">
            <v>11.254799999999999</v>
          </cell>
          <cell r="AA1284" t="str">
            <v>„НП за ЕЕ на МЖС"</v>
          </cell>
          <cell r="AB1284">
            <v>50.65</v>
          </cell>
        </row>
        <row r="1285">
          <cell r="A1285">
            <v>176818129</v>
          </cell>
          <cell r="B1285" t="str">
            <v>СДРУЖЕНИЕ НА СОБСТВЕНИЦИТЕ "Свиленград - кв.Изгрев - бл.8"</v>
          </cell>
          <cell r="C1285" t="str">
            <v>МЖС-СВИЛЕНГРАД, ЖК. "ИЗГРЕВ"</v>
          </cell>
          <cell r="D1285" t="str">
            <v>обл.ХАСКОВО</v>
          </cell>
          <cell r="E1285" t="str">
            <v>общ.СВИЛЕНГРАД</v>
          </cell>
          <cell r="F1285" t="str">
            <v>гр.СВИЛЕНГРАД</v>
          </cell>
          <cell r="G1285" t="str">
            <v>"ТРАНСКОНСУЛТ-БГ" ООД</v>
          </cell>
          <cell r="H1285" t="str">
            <v>364НАЛ002</v>
          </cell>
          <cell r="I1285">
            <v>42228</v>
          </cell>
          <cell r="J1285" t="str">
            <v>1983</v>
          </cell>
          <cell r="K1285">
            <v>6606</v>
          </cell>
          <cell r="L1285">
            <v>8173</v>
          </cell>
          <cell r="M1285">
            <v>157.30000000000001</v>
          </cell>
          <cell r="N1285">
            <v>90.5</v>
          </cell>
          <cell r="O1285">
            <v>880421</v>
          </cell>
          <cell r="P1285">
            <v>1038953</v>
          </cell>
          <cell r="Q1285">
            <v>598000</v>
          </cell>
          <cell r="R1285">
            <v>0</v>
          </cell>
          <cell r="S1285" t="str">
            <v>F</v>
          </cell>
          <cell r="T1285" t="str">
            <v>С</v>
          </cell>
          <cell r="U1285" t="str">
            <v>Изолация на външна стена , Изолация на покрив, Мерки по осветление, Подмяна на дограма</v>
          </cell>
          <cell r="V1285">
            <v>440907</v>
          </cell>
          <cell r="W1285">
            <v>146.53</v>
          </cell>
          <cell r="X1285">
            <v>43299.62</v>
          </cell>
          <cell r="Y1285">
            <v>451865</v>
          </cell>
          <cell r="Z1285">
            <v>10.435700000000001</v>
          </cell>
          <cell r="AA1285" t="str">
            <v>„НП за ЕЕ на МЖС"</v>
          </cell>
          <cell r="AB1285">
            <v>42.43</v>
          </cell>
        </row>
        <row r="1286">
          <cell r="A1286">
            <v>176826371</v>
          </cell>
          <cell r="B1286" t="str">
            <v>СДРУЖЕНИЕ НА СОБСТВЕНИЦИТЕ "БЛОК АЛБЕНА, ГРАД БОЖУРИЩЕ, ОБЩИНА БОЖУРИЩЕ, Ж.К.ЖИЛИЩА, БЛ.1"</v>
          </cell>
          <cell r="C1286" t="str">
            <v>МЖС-БОЖУРИЩЕ, "ЖИЛИЩА", БЛ. 1</v>
          </cell>
          <cell r="D1286" t="str">
            <v>обл.СОФИЯ-ОБЛАСТ</v>
          </cell>
          <cell r="E1286" t="str">
            <v>общ.БОЖУРИЩЕ</v>
          </cell>
          <cell r="F1286" t="str">
            <v>гр.БОЖУРИЩЕ</v>
          </cell>
          <cell r="G1286" t="str">
            <v>"ТРАНСКОНСУЛТ-БГ" ООД</v>
          </cell>
          <cell r="H1286" t="str">
            <v>364НАЛ003</v>
          </cell>
          <cell r="I1286">
            <v>42332</v>
          </cell>
          <cell r="J1286" t="str">
            <v>1978</v>
          </cell>
          <cell r="K1286">
            <v>5142</v>
          </cell>
          <cell r="L1286">
            <v>4279</v>
          </cell>
          <cell r="M1286">
            <v>162.5</v>
          </cell>
          <cell r="N1286">
            <v>87</v>
          </cell>
          <cell r="O1286">
            <v>337457</v>
          </cell>
          <cell r="P1286">
            <v>695205</v>
          </cell>
          <cell r="Q1286">
            <v>372400</v>
          </cell>
          <cell r="R1286">
            <v>0</v>
          </cell>
          <cell r="S1286" t="str">
            <v>F</v>
          </cell>
          <cell r="T1286" t="str">
            <v>С</v>
          </cell>
          <cell r="U1286" t="str">
            <v>Изолация на външна стена , Изолация на под, Изолация на покрив, Мерки по осветление, Подмяна на дограма</v>
          </cell>
          <cell r="V1286">
            <v>322812</v>
          </cell>
          <cell r="W1286">
            <v>203.33</v>
          </cell>
          <cell r="X1286">
            <v>52421</v>
          </cell>
          <cell r="Y1286">
            <v>525097</v>
          </cell>
          <cell r="Z1286">
            <v>10.0169</v>
          </cell>
          <cell r="AA1286" t="str">
            <v>„НП за ЕЕ на МЖС"</v>
          </cell>
          <cell r="AB1286">
            <v>46.43</v>
          </cell>
        </row>
        <row r="1287">
          <cell r="A1287">
            <v>176831308</v>
          </cell>
          <cell r="B1287" t="str">
            <v>СДРУЖЕНИЕ НА СОБСТВЕНИЦИТЕ "АСЕНИЦА - АСЕНОВГРАД, кв. ЗАПАД, ул. ХАДЖИ ДИМИТЪР СТОИЛОВ 2, бл.3/8"</v>
          </cell>
          <cell r="C1287" t="str">
            <v>МЖС</v>
          </cell>
          <cell r="D1287" t="str">
            <v>обл.ПЛОВДИВ</v>
          </cell>
          <cell r="E1287" t="str">
            <v>общ.АСЕНОВГРАД</v>
          </cell>
          <cell r="F1287" t="str">
            <v>гр.АСЕНОВГРАД</v>
          </cell>
          <cell r="G1287" t="str">
            <v>"ТРАНСКОНСУЛТ-БГ" ООД</v>
          </cell>
          <cell r="H1287" t="str">
            <v>364НАЛ004</v>
          </cell>
          <cell r="I1287">
            <v>42397</v>
          </cell>
          <cell r="J1287" t="str">
            <v>1976</v>
          </cell>
          <cell r="K1287">
            <v>5937</v>
          </cell>
          <cell r="L1287">
            <v>4362</v>
          </cell>
          <cell r="M1287">
            <v>134.30000000000001</v>
          </cell>
          <cell r="N1287">
            <v>75</v>
          </cell>
          <cell r="O1287">
            <v>233956</v>
          </cell>
          <cell r="P1287">
            <v>585841</v>
          </cell>
          <cell r="Q1287">
            <v>327600</v>
          </cell>
          <cell r="R1287">
            <v>0</v>
          </cell>
          <cell r="S1287" t="str">
            <v>E</v>
          </cell>
          <cell r="T1287" t="str">
            <v>С</v>
          </cell>
          <cell r="U1287" t="str">
            <v>Изолация на външна стена , Изолация на покрив, Мерки по осветление, Подмяна на дограма</v>
          </cell>
          <cell r="V1287">
            <v>258227</v>
          </cell>
          <cell r="W1287">
            <v>80.459999999999994</v>
          </cell>
          <cell r="X1287">
            <v>39920</v>
          </cell>
          <cell r="Y1287">
            <v>413175</v>
          </cell>
          <cell r="Z1287">
            <v>10.35</v>
          </cell>
          <cell r="AA1287" t="str">
            <v>„НП за ЕЕ на МЖС"</v>
          </cell>
          <cell r="AB1287">
            <v>44.07</v>
          </cell>
        </row>
        <row r="1288">
          <cell r="A1288">
            <v>176841544</v>
          </cell>
          <cell r="B1288" t="str">
            <v>СДРУЖЕНИЕ НА СОБСТВЕНИЦИТЕ "ОБЗОР - АСЕНОВГРАД, кв. ИЗТОК, бл. 1"</v>
          </cell>
          <cell r="C1288" t="str">
            <v>МЖС</v>
          </cell>
          <cell r="D1288" t="str">
            <v>обл.ПЛОВДИВ</v>
          </cell>
          <cell r="E1288" t="str">
            <v>общ.АСЕНОВГРАД</v>
          </cell>
          <cell r="F1288" t="str">
            <v>гр.АСЕНОВГРАД</v>
          </cell>
          <cell r="G1288" t="str">
            <v>"ТРАНСКОНСУЛТ-БГ" ООД</v>
          </cell>
          <cell r="H1288" t="str">
            <v>364НАЛ005</v>
          </cell>
          <cell r="I1288">
            <v>42397</v>
          </cell>
          <cell r="J1288" t="str">
            <v>1983</v>
          </cell>
          <cell r="K1288">
            <v>6716</v>
          </cell>
          <cell r="L1288">
            <v>4185</v>
          </cell>
          <cell r="M1288">
            <v>134.5</v>
          </cell>
          <cell r="N1288">
            <v>80.8</v>
          </cell>
          <cell r="O1288">
            <v>243191</v>
          </cell>
          <cell r="P1288">
            <v>562751</v>
          </cell>
          <cell r="Q1288">
            <v>338000</v>
          </cell>
          <cell r="R1288">
            <v>0</v>
          </cell>
          <cell r="S1288" t="str">
            <v>D</v>
          </cell>
          <cell r="T1288" t="str">
            <v>С</v>
          </cell>
          <cell r="U1288" t="str">
            <v>Изолация на външна стена , Изолация на покрив, Мерки по осветление, Подмяна на дограма</v>
          </cell>
          <cell r="V1288">
            <v>224703</v>
          </cell>
          <cell r="W1288">
            <v>69.540000000000006</v>
          </cell>
          <cell r="X1288">
            <v>34680</v>
          </cell>
          <cell r="Y1288">
            <v>420670</v>
          </cell>
          <cell r="Z1288">
            <v>12.13</v>
          </cell>
          <cell r="AA1288" t="str">
            <v>„НП за ЕЕ на МЖС"</v>
          </cell>
          <cell r="AB1288">
            <v>39.92</v>
          </cell>
        </row>
        <row r="1289">
          <cell r="A1289">
            <v>176836401</v>
          </cell>
          <cell r="B1289" t="str">
            <v>СДРУЖЕНИЕ НА СОБСТВЕНИЦИТЕ "БЛОК ПИРИН, гр. АСЕНОВГРАД, ул. "6-ти ЯНУАРИ" 11,13,15"</v>
          </cell>
          <cell r="C1289" t="str">
            <v>МЖС</v>
          </cell>
          <cell r="D1289" t="str">
            <v>обл.ПЛОВДИВ</v>
          </cell>
          <cell r="E1289" t="str">
            <v>общ.АСЕНОВГРАД</v>
          </cell>
          <cell r="F1289" t="str">
            <v>гр.АСЕНОВГРАД</v>
          </cell>
          <cell r="G1289" t="str">
            <v>"ТРАНСКОНСУЛТ-БГ" ООД</v>
          </cell>
          <cell r="H1289" t="str">
            <v>364НАЛ006</v>
          </cell>
          <cell r="I1289">
            <v>42397</v>
          </cell>
          <cell r="J1289" t="str">
            <v>1979</v>
          </cell>
          <cell r="K1289">
            <v>4020</v>
          </cell>
          <cell r="L1289">
            <v>3318</v>
          </cell>
          <cell r="M1289">
            <v>105.4</v>
          </cell>
          <cell r="N1289">
            <v>64.3</v>
          </cell>
          <cell r="O1289">
            <v>270626</v>
          </cell>
          <cell r="P1289">
            <v>349623</v>
          </cell>
          <cell r="Q1289">
            <v>213380</v>
          </cell>
          <cell r="R1289">
            <v>0</v>
          </cell>
          <cell r="S1289" t="str">
            <v>D</v>
          </cell>
          <cell r="T1289" t="str">
            <v>С</v>
          </cell>
          <cell r="U1289" t="str">
            <v>Изолация на външна стена , Изолация на покрив, Мерки по осветление, Подмяна на дограма</v>
          </cell>
          <cell r="V1289">
            <v>136244</v>
          </cell>
          <cell r="W1289">
            <v>53.43</v>
          </cell>
          <cell r="X1289">
            <v>22483.51</v>
          </cell>
          <cell r="Y1289">
            <v>247905.5</v>
          </cell>
          <cell r="Z1289">
            <v>11.0261</v>
          </cell>
          <cell r="AA1289" t="str">
            <v>„НП за ЕЕ на МЖС"</v>
          </cell>
          <cell r="AB1289">
            <v>38.96</v>
          </cell>
        </row>
        <row r="1290">
          <cell r="A1290">
            <v>176823674</v>
          </cell>
          <cell r="B1290" t="str">
            <v>СДРУЖЕНИЕ НА СОБСТВЕНИЦИТЕ "ЧАЯ, гр. АСЕНОВГРАД, ул. "ЦАР ИВАН АСЕН II" # 104-106-108"</v>
          </cell>
          <cell r="C1290" t="str">
            <v>МЖС</v>
          </cell>
          <cell r="D1290" t="str">
            <v>обл.ПЛОВДИВ</v>
          </cell>
          <cell r="E1290" t="str">
            <v>общ.АСЕНОВГРАД</v>
          </cell>
          <cell r="F1290" t="str">
            <v>гр.АСЕНОВГРАД</v>
          </cell>
          <cell r="G1290" t="str">
            <v>"ТРАНСКОНСУЛТ-БГ" ООД</v>
          </cell>
          <cell r="H1290" t="str">
            <v>364НАЛ007</v>
          </cell>
          <cell r="I1290">
            <v>42397</v>
          </cell>
          <cell r="J1290" t="str">
            <v>1987</v>
          </cell>
          <cell r="K1290">
            <v>6378</v>
          </cell>
          <cell r="L1290">
            <v>5678</v>
          </cell>
          <cell r="M1290">
            <v>86.9</v>
          </cell>
          <cell r="N1290">
            <v>59</v>
          </cell>
          <cell r="O1290">
            <v>433019</v>
          </cell>
          <cell r="P1290">
            <v>493193</v>
          </cell>
          <cell r="Q1290">
            <v>335470</v>
          </cell>
          <cell r="R1290">
            <v>0</v>
          </cell>
          <cell r="S1290" t="str">
            <v>D</v>
          </cell>
          <cell r="T1290" t="str">
            <v>С</v>
          </cell>
          <cell r="U1290" t="str">
            <v>Изолация на външна стена , Изолация на покрив, Мерки по осветление, Подмяна на дограма</v>
          </cell>
          <cell r="V1290">
            <v>157725</v>
          </cell>
          <cell r="W1290">
            <v>64.19</v>
          </cell>
          <cell r="X1290">
            <v>26326.240000000002</v>
          </cell>
          <cell r="Y1290">
            <v>256886.2</v>
          </cell>
          <cell r="Z1290">
            <v>9.7577999999999996</v>
          </cell>
          <cell r="AA1290" t="str">
            <v>„НП за ЕЕ на МЖС"</v>
          </cell>
          <cell r="AB1290">
            <v>31.98</v>
          </cell>
        </row>
        <row r="1291">
          <cell r="A1291">
            <v>176815948</v>
          </cell>
          <cell r="B1291" t="str">
            <v>СДРУЖЕНИЕ НА СОБСТВЕНИЦИТЕ "Блок на ДАП-гр.Димитровград, ул.Захари Зограф N 31</v>
          </cell>
          <cell r="C1291" t="str">
            <v>МЖС</v>
          </cell>
          <cell r="D1291" t="str">
            <v>обл.ХАСКОВО</v>
          </cell>
          <cell r="E1291" t="str">
            <v>общ.ДИМИТРОВГРАД</v>
          </cell>
          <cell r="F1291" t="str">
            <v>гр.ДИМИТРОВГРАД</v>
          </cell>
          <cell r="G1291" t="str">
            <v>"ТРАНСКОНСУЛТ-БГ" ООД</v>
          </cell>
          <cell r="H1291" t="str">
            <v>364НАЛ009</v>
          </cell>
          <cell r="I1291">
            <v>42410</v>
          </cell>
          <cell r="J1291" t="str">
            <v>1989</v>
          </cell>
          <cell r="K1291">
            <v>4200</v>
          </cell>
          <cell r="L1291">
            <v>3120</v>
          </cell>
          <cell r="M1291">
            <v>128.69999999999999</v>
          </cell>
          <cell r="N1291">
            <v>76.2</v>
          </cell>
          <cell r="O1291">
            <v>260557</v>
          </cell>
          <cell r="P1291">
            <v>401564</v>
          </cell>
          <cell r="Q1291">
            <v>237800</v>
          </cell>
          <cell r="R1291">
            <v>0</v>
          </cell>
          <cell r="S1291" t="str">
            <v>D</v>
          </cell>
          <cell r="T1291" t="str">
            <v>С</v>
          </cell>
          <cell r="U1291" t="str">
            <v>Изолация на външна стена , Изолация на покрив, Мерки по осветление, Подмяна на дограма</v>
          </cell>
          <cell r="V1291">
            <v>163754</v>
          </cell>
          <cell r="W1291">
            <v>44.95</v>
          </cell>
          <cell r="X1291">
            <v>26001</v>
          </cell>
          <cell r="Y1291">
            <v>375528</v>
          </cell>
          <cell r="Z1291">
            <v>14.4428</v>
          </cell>
          <cell r="AA1291" t="str">
            <v>„НП за ЕЕ на МЖС"</v>
          </cell>
          <cell r="AB1291">
            <v>40.770000000000003</v>
          </cell>
        </row>
        <row r="1292">
          <cell r="A1292">
            <v>176818289</v>
          </cell>
          <cell r="B1292" t="str">
            <v>СДРУЖЕНИЕ НА СОБСТВЕНИЦИТЕ "ул.Простор 19 - гр.Димитровград</v>
          </cell>
          <cell r="C1292" t="str">
            <v>МЖС</v>
          </cell>
          <cell r="D1292" t="str">
            <v>обл.ХАСКОВО</v>
          </cell>
          <cell r="E1292" t="str">
            <v>общ.ДИМИТРОВГРАД</v>
          </cell>
          <cell r="F1292" t="str">
            <v>гр.ДИМИТРОВГРАД</v>
          </cell>
          <cell r="G1292" t="str">
            <v>"ТРАНСКОНСУЛТ-БГ" ООД</v>
          </cell>
          <cell r="H1292" t="str">
            <v>364НАЛ010</v>
          </cell>
          <cell r="I1292">
            <v>42410</v>
          </cell>
          <cell r="J1292" t="str">
            <v>1988</v>
          </cell>
          <cell r="K1292">
            <v>5208</v>
          </cell>
          <cell r="L1292">
            <v>3826</v>
          </cell>
          <cell r="M1292">
            <v>140.5</v>
          </cell>
          <cell r="N1292">
            <v>86.9</v>
          </cell>
          <cell r="O1292">
            <v>373433</v>
          </cell>
          <cell r="P1292">
            <v>537651</v>
          </cell>
          <cell r="Q1292">
            <v>332300</v>
          </cell>
          <cell r="R1292">
            <v>0</v>
          </cell>
          <cell r="S1292" t="str">
            <v>E</v>
          </cell>
          <cell r="T1292" t="str">
            <v>С</v>
          </cell>
          <cell r="U1292" t="str">
            <v>Изолация на външна стена , Изолация на покрив, Мерки по осветление, Подмяна на дограма</v>
          </cell>
          <cell r="V1292">
            <v>205360</v>
          </cell>
          <cell r="W1292">
            <v>61.54</v>
          </cell>
          <cell r="X1292">
            <v>33472</v>
          </cell>
          <cell r="Y1292">
            <v>463650</v>
          </cell>
          <cell r="Z1292">
            <v>13.851800000000001</v>
          </cell>
          <cell r="AA1292" t="str">
            <v>„НП за ЕЕ на МЖС"</v>
          </cell>
          <cell r="AB1292">
            <v>38.19</v>
          </cell>
        </row>
        <row r="1293">
          <cell r="A1293">
            <v>176826706</v>
          </cell>
          <cell r="B1293" t="str">
            <v>СДРУЖЕНИЕ НА СОБСТВЕНИЦИТЕ "АРМЕЙЦИ 1981 г., гр.Димитровград, ул. Захари Стоянов бл.2"</v>
          </cell>
          <cell r="C1293" t="str">
            <v>МЖС</v>
          </cell>
          <cell r="D1293" t="str">
            <v>обл.ХАСКОВО</v>
          </cell>
          <cell r="E1293" t="str">
            <v>общ.ДИМИТРОВГРАД</v>
          </cell>
          <cell r="F1293" t="str">
            <v>гр.ДИМИТРОВГРАД</v>
          </cell>
          <cell r="G1293" t="str">
            <v>"ТРАНСКОНСУЛТ-БГ" ООД</v>
          </cell>
          <cell r="H1293" t="str">
            <v>364НАЛ011</v>
          </cell>
          <cell r="I1293">
            <v>42429</v>
          </cell>
          <cell r="J1293" t="str">
            <v>1983</v>
          </cell>
          <cell r="K1293">
            <v>6166</v>
          </cell>
          <cell r="L1293">
            <v>5201</v>
          </cell>
          <cell r="M1293">
            <v>120.4</v>
          </cell>
          <cell r="N1293">
            <v>69.7</v>
          </cell>
          <cell r="O1293">
            <v>311557</v>
          </cell>
          <cell r="P1293">
            <v>626137</v>
          </cell>
          <cell r="Q1293">
            <v>362000</v>
          </cell>
          <cell r="R1293">
            <v>0</v>
          </cell>
          <cell r="S1293" t="str">
            <v>E</v>
          </cell>
          <cell r="T1293" t="str">
            <v>С</v>
          </cell>
          <cell r="U1293" t="str">
            <v>Изолация на външна стена , Изолация на покрив, Мерки по осветление, Подмяна на дограма</v>
          </cell>
          <cell r="V1293">
            <v>264159</v>
          </cell>
          <cell r="W1293">
            <v>185.77</v>
          </cell>
          <cell r="X1293">
            <v>60905</v>
          </cell>
          <cell r="Y1293">
            <v>532145</v>
          </cell>
          <cell r="Z1293">
            <v>8.7371999999999996</v>
          </cell>
          <cell r="AA1293" t="str">
            <v>„НП за ЕЕ на МЖС"</v>
          </cell>
          <cell r="AB1293">
            <v>42.18</v>
          </cell>
        </row>
        <row r="1294">
          <cell r="A1294">
            <v>176854520</v>
          </cell>
          <cell r="B1294" t="str">
            <v>СДРУЖЕНИЕ НА СОБСТВЕНИЦИТЕ ""ул.Христо Смирненски бл.10, гр.Димитровград'''</v>
          </cell>
          <cell r="C1294" t="str">
            <v>МЖС</v>
          </cell>
          <cell r="D1294" t="str">
            <v>обл.ХАСКОВО</v>
          </cell>
          <cell r="E1294" t="str">
            <v>общ.ДИМИТРОВГРАД</v>
          </cell>
          <cell r="F1294" t="str">
            <v>гр.ДИМИТРОВГРАД</v>
          </cell>
          <cell r="G1294" t="str">
            <v>"ТРАНСКОНСУЛТ-БГ" ООД</v>
          </cell>
          <cell r="H1294" t="str">
            <v>364НАЛ012</v>
          </cell>
          <cell r="I1294">
            <v>42429</v>
          </cell>
          <cell r="J1294" t="str">
            <v>1972</v>
          </cell>
          <cell r="K1294">
            <v>3366</v>
          </cell>
          <cell r="L1294">
            <v>3187</v>
          </cell>
          <cell r="M1294">
            <v>108.5</v>
          </cell>
          <cell r="N1294">
            <v>66</v>
          </cell>
          <cell r="O1294">
            <v>174133</v>
          </cell>
          <cell r="P1294">
            <v>345323</v>
          </cell>
          <cell r="Q1294">
            <v>210000</v>
          </cell>
          <cell r="R1294">
            <v>0</v>
          </cell>
          <cell r="S1294" t="str">
            <v>E</v>
          </cell>
          <cell r="T1294" t="str">
            <v>С</v>
          </cell>
          <cell r="U1294" t="str">
            <v>Изолация на външна стена , Изолация на покрив, Мерки по осветление, Подмяна на дограма</v>
          </cell>
          <cell r="V1294">
            <v>135247</v>
          </cell>
          <cell r="W1294">
            <v>100.46</v>
          </cell>
          <cell r="X1294">
            <v>32061</v>
          </cell>
          <cell r="Y1294">
            <v>326922</v>
          </cell>
          <cell r="Z1294">
            <v>10.1968</v>
          </cell>
          <cell r="AA1294" t="str">
            <v>„НП за ЕЕ на МЖС"</v>
          </cell>
          <cell r="AB1294">
            <v>39.159999999999997</v>
          </cell>
        </row>
        <row r="1295">
          <cell r="A1295">
            <v>176814287</v>
          </cell>
          <cell r="B1295" t="str">
            <v>СДРУЖЕНИЕ НА СОБСТВЕНИЦИТЕ "СС гр. ПЛОВДИВ, ул. ЗВЕЗДА 18-28"</v>
          </cell>
          <cell r="C1295" t="str">
            <v>МЖС-ПЛОВДИВ, "ЗВЕЗДА" 18-28</v>
          </cell>
          <cell r="D1295" t="str">
            <v>обл.ПЛОВДИВ</v>
          </cell>
          <cell r="E1295" t="str">
            <v>общ.ПЛОВДИВ</v>
          </cell>
          <cell r="F1295" t="str">
            <v>гр.ПЛОВДИВ</v>
          </cell>
          <cell r="G1295" t="str">
            <v>"ТРАНСКОНСУЛТ-БГ" ООД</v>
          </cell>
          <cell r="H1295" t="str">
            <v>364НАЛ013</v>
          </cell>
          <cell r="I1295">
            <v>42433</v>
          </cell>
          <cell r="J1295" t="str">
            <v>1991</v>
          </cell>
          <cell r="K1295">
            <v>8789</v>
          </cell>
          <cell r="L1295">
            <v>7099</v>
          </cell>
          <cell r="M1295">
            <v>112.3</v>
          </cell>
          <cell r="N1295">
            <v>79.5</v>
          </cell>
          <cell r="O1295">
            <v>474502</v>
          </cell>
          <cell r="P1295">
            <v>519427</v>
          </cell>
          <cell r="Q1295">
            <v>581290</v>
          </cell>
          <cell r="R1295">
            <v>0</v>
          </cell>
          <cell r="S1295" t="str">
            <v>E</v>
          </cell>
          <cell r="T1295" t="str">
            <v>С</v>
          </cell>
          <cell r="U1295" t="str">
            <v>Изолация на външна стена , Изолация на покрив, Мерки по осветление, Подмяна на дограма</v>
          </cell>
          <cell r="V1295">
            <v>216229</v>
          </cell>
          <cell r="W1295">
            <v>133.28</v>
          </cell>
          <cell r="X1295">
            <v>46717</v>
          </cell>
          <cell r="Y1295">
            <v>642912</v>
          </cell>
          <cell r="Z1295">
            <v>13.761799999999999</v>
          </cell>
          <cell r="AA1295" t="str">
            <v>„НП за ЕЕ на МЖС"</v>
          </cell>
          <cell r="AB1295">
            <v>41.62</v>
          </cell>
        </row>
        <row r="1296">
          <cell r="A1296">
            <v>176839568</v>
          </cell>
          <cell r="B1296" t="str">
            <v>СДРУЖЕНИЕ НА СОБСТВЕНИЦИТЕ "ПЕТЪР ВАСКОВ" 55, гр. ПЛОВДИВ, район "ЮЖЕН", ул. "ПЕТЪР ВАСКОВ" #55""</v>
          </cell>
          <cell r="C1296" t="str">
            <v>МЖС-ПЛОВДИВ, "П. ВАСКОВ" 55</v>
          </cell>
          <cell r="D1296" t="str">
            <v>обл.ПЛОВДИВ</v>
          </cell>
          <cell r="E1296" t="str">
            <v>общ.ПЛОВДИВ</v>
          </cell>
          <cell r="F1296" t="str">
            <v>гр.ПЛОВДИВ</v>
          </cell>
          <cell r="G1296" t="str">
            <v>"ТРАНСКОНСУЛТ-БГ" ООД</v>
          </cell>
          <cell r="H1296" t="str">
            <v>364НАЛ014</v>
          </cell>
          <cell r="I1296">
            <v>42433</v>
          </cell>
          <cell r="J1296" t="str">
            <v>1975</v>
          </cell>
          <cell r="K1296">
            <v>7552</v>
          </cell>
          <cell r="L1296">
            <v>6850</v>
          </cell>
          <cell r="M1296">
            <v>101.9</v>
          </cell>
          <cell r="N1296">
            <v>64.3</v>
          </cell>
          <cell r="O1296">
            <v>363972</v>
          </cell>
          <cell r="P1296">
            <v>697918</v>
          </cell>
          <cell r="Q1296">
            <v>440630</v>
          </cell>
          <cell r="R1296">
            <v>0</v>
          </cell>
          <cell r="S1296" t="str">
            <v>E</v>
          </cell>
          <cell r="T1296" t="str">
            <v>С</v>
          </cell>
          <cell r="U1296" t="str">
            <v>Изолация на външна стена , Изолация на покрив, Мерки по осветление, Подмяна на дограма</v>
          </cell>
          <cell r="V1296">
            <v>257288</v>
          </cell>
          <cell r="W1296">
            <v>210.69</v>
          </cell>
          <cell r="X1296">
            <v>48884</v>
          </cell>
          <cell r="Y1296">
            <v>464004</v>
          </cell>
          <cell r="Z1296">
            <v>9.4918999999999993</v>
          </cell>
          <cell r="AA1296" t="str">
            <v>„НП за ЕЕ на МЖС"</v>
          </cell>
          <cell r="AB1296">
            <v>36.86</v>
          </cell>
        </row>
        <row r="1297">
          <cell r="A1297">
            <v>176834959</v>
          </cell>
          <cell r="B1297" t="str">
            <v>СДРУЖЕНИЕ НА СОБСТВЕНИЦИТЕ "С-Е НА ЕТАЖНИТЕ СОБСТВ.НА БЛ, 1501, СЪБОТА ПАЗАР, район "ЮЖЕН", гр. П-В,</v>
          </cell>
          <cell r="C1297" t="str">
            <v>МЖС-ПЛОВДИВ, "АРХИМ. ЕВЛОГИ" 20-26</v>
          </cell>
          <cell r="D1297" t="str">
            <v>обл.ПЛОВДИВ</v>
          </cell>
          <cell r="E1297" t="str">
            <v>общ.ПЛОВДИВ</v>
          </cell>
          <cell r="F1297" t="str">
            <v>гр.ПЛОВДИВ</v>
          </cell>
          <cell r="G1297" t="str">
            <v>"ТРАНСКОНСУЛТ-БГ" ООД</v>
          </cell>
          <cell r="H1297" t="str">
            <v>364НАЛ016</v>
          </cell>
          <cell r="I1297">
            <v>42433</v>
          </cell>
          <cell r="J1297" t="str">
            <v>1994</v>
          </cell>
          <cell r="K1297">
            <v>5664</v>
          </cell>
          <cell r="L1297">
            <v>5131</v>
          </cell>
          <cell r="M1297">
            <v>101.2</v>
          </cell>
          <cell r="N1297">
            <v>70.400000000000006</v>
          </cell>
          <cell r="O1297">
            <v>375869</v>
          </cell>
          <cell r="P1297">
            <v>519427</v>
          </cell>
          <cell r="Q1297">
            <v>361230</v>
          </cell>
          <cell r="R1297">
            <v>0</v>
          </cell>
          <cell r="S1297" t="str">
            <v>D</v>
          </cell>
          <cell r="T1297" t="str">
            <v>С</v>
          </cell>
          <cell r="U1297" t="str">
            <v>Изолация на външна стена , Изолация на покрив, Мерки по осветление, Подмяна на дограма</v>
          </cell>
          <cell r="V1297">
            <v>158202</v>
          </cell>
          <cell r="W1297">
            <v>102.18</v>
          </cell>
          <cell r="X1297">
            <v>34956</v>
          </cell>
          <cell r="Y1297">
            <v>490320</v>
          </cell>
          <cell r="Z1297">
            <v>14.0267</v>
          </cell>
          <cell r="AA1297" t="str">
            <v>„НП за ЕЕ на МЖС"</v>
          </cell>
          <cell r="AB1297">
            <v>30.45</v>
          </cell>
        </row>
        <row r="1298">
          <cell r="A1298">
            <v>176848777</v>
          </cell>
          <cell r="B1298" t="str">
            <v>СДРУЖЕНИЕ НА СОБСТВЕНИЦИТЕ "Свиленград - Родина 14</v>
          </cell>
          <cell r="C1298" t="str">
            <v>МЖС</v>
          </cell>
          <cell r="D1298" t="str">
            <v>обл.ХАСКОВО</v>
          </cell>
          <cell r="E1298" t="str">
            <v>общ.СВИЛЕНГРАД</v>
          </cell>
          <cell r="F1298" t="str">
            <v>гр.СВИЛЕНГРАД</v>
          </cell>
          <cell r="G1298" t="str">
            <v>"ТРАНСКОНСУЛТ-БГ" ООД</v>
          </cell>
          <cell r="H1298" t="str">
            <v>364НАЛ017</v>
          </cell>
          <cell r="I1298">
            <v>42433</v>
          </cell>
          <cell r="J1298" t="str">
            <v>1988</v>
          </cell>
          <cell r="K1298">
            <v>3621</v>
          </cell>
          <cell r="L1298">
            <v>3370</v>
          </cell>
          <cell r="M1298">
            <v>138.19999999999999</v>
          </cell>
          <cell r="N1298">
            <v>72</v>
          </cell>
          <cell r="O1298">
            <v>255016</v>
          </cell>
          <cell r="P1298">
            <v>465892</v>
          </cell>
          <cell r="Q1298">
            <v>242700</v>
          </cell>
          <cell r="R1298">
            <v>0</v>
          </cell>
          <cell r="S1298" t="str">
            <v>E</v>
          </cell>
          <cell r="T1298" t="str">
            <v>С</v>
          </cell>
          <cell r="U1298" t="str">
            <v>Изолация на външна стена , Изолация на покрив, Мерки по осветление, Подмяна на дограма</v>
          </cell>
          <cell r="V1298">
            <v>223232</v>
          </cell>
          <cell r="W1298">
            <v>137.94999999999999</v>
          </cell>
          <cell r="X1298">
            <v>48288</v>
          </cell>
          <cell r="Y1298">
            <v>433402</v>
          </cell>
          <cell r="Z1298">
            <v>8.9753000000000007</v>
          </cell>
          <cell r="AA1298" t="str">
            <v>„НП за ЕЕ на МЖС"</v>
          </cell>
          <cell r="AB1298">
            <v>47.91</v>
          </cell>
        </row>
        <row r="1299">
          <cell r="A1299">
            <v>176819875</v>
          </cell>
          <cell r="B1299" t="str">
            <v>СДРУЖЕНИЕ НА СОБСТВЕНИЦИТЕ "ЗДРАВЕЦ" гр.МОНТАНА, ж.к.МЛАДОСТ 2, бл.14, вх. А и вх Б</v>
          </cell>
          <cell r="C1299" t="str">
            <v>МЖС-МОНТАНА, "МЛАДОСТ" БЛ. 14</v>
          </cell>
          <cell r="D1299" t="str">
            <v>обл.МОНТАНА</v>
          </cell>
          <cell r="E1299" t="str">
            <v>общ.МОНТАНА</v>
          </cell>
          <cell r="F1299" t="str">
            <v>гр.МОНТАНА</v>
          </cell>
          <cell r="G1299" t="str">
            <v>"ТРАНСКОНСУЛТ-БГ" ООД</v>
          </cell>
          <cell r="H1299" t="str">
            <v>364НАЛ018</v>
          </cell>
          <cell r="I1299">
            <v>42474</v>
          </cell>
          <cell r="J1299" t="str">
            <v>1985</v>
          </cell>
          <cell r="K1299">
            <v>3647</v>
          </cell>
          <cell r="L1299">
            <v>2940</v>
          </cell>
          <cell r="M1299">
            <v>187.4</v>
          </cell>
          <cell r="N1299">
            <v>105.3</v>
          </cell>
          <cell r="O1299">
            <v>394770</v>
          </cell>
          <cell r="P1299">
            <v>550956</v>
          </cell>
          <cell r="Q1299">
            <v>309683</v>
          </cell>
          <cell r="R1299">
            <v>0</v>
          </cell>
          <cell r="S1299" t="str">
            <v>E</v>
          </cell>
          <cell r="T1299" t="str">
            <v>С</v>
          </cell>
          <cell r="U1299" t="str">
            <v>Изолация на външна стена , Изолация на покрив, Мерки по осветление, Подмяна на дограма</v>
          </cell>
          <cell r="V1299">
            <v>241272</v>
          </cell>
          <cell r="W1299">
            <v>36.64</v>
          </cell>
          <cell r="X1299">
            <v>29015</v>
          </cell>
          <cell r="Y1299">
            <v>270750</v>
          </cell>
          <cell r="Z1299">
            <v>9.3313000000000006</v>
          </cell>
          <cell r="AA1299" t="str">
            <v>„НП за ЕЕ на МЖС"</v>
          </cell>
          <cell r="AB1299">
            <v>43.79</v>
          </cell>
        </row>
        <row r="1300">
          <cell r="A1300">
            <v>176825579</v>
          </cell>
          <cell r="B1300" t="str">
            <v>СДРУЖЕНИЕ НА СОБСТВЕНИЦИТЕ гр.МОНТАНА, общ.МОНТАНА, ж.к.МЛАДОСТ,бл.21,вх.А,Б и В</v>
          </cell>
          <cell r="C1300" t="str">
            <v>МЖС-МОНТАНА, БЛ. 21</v>
          </cell>
          <cell r="D1300" t="str">
            <v>обл.МОНТАНА</v>
          </cell>
          <cell r="E1300" t="str">
            <v>общ.МОНТАНА</v>
          </cell>
          <cell r="F1300" t="str">
            <v>гр.МОНТАНА</v>
          </cell>
          <cell r="G1300" t="str">
            <v>"ТРАНСКОНСУЛТ-БГ" ООД</v>
          </cell>
          <cell r="H1300" t="str">
            <v>364НАЛ019</v>
          </cell>
          <cell r="I1300">
            <v>42474</v>
          </cell>
          <cell r="J1300" t="str">
            <v>1985</v>
          </cell>
          <cell r="K1300">
            <v>5087</v>
          </cell>
          <cell r="L1300">
            <v>3820</v>
          </cell>
          <cell r="M1300">
            <v>169.6</v>
          </cell>
          <cell r="N1300">
            <v>108.3</v>
          </cell>
          <cell r="O1300">
            <v>386213</v>
          </cell>
          <cell r="P1300">
            <v>647804</v>
          </cell>
          <cell r="Q1300">
            <v>413516</v>
          </cell>
          <cell r="R1300">
            <v>0</v>
          </cell>
          <cell r="S1300" t="str">
            <v>E</v>
          </cell>
          <cell r="T1300" t="str">
            <v>С</v>
          </cell>
          <cell r="U1300" t="str">
            <v>Изолация на външна стена , Изолация на покрив, Мерки по осветление, Подмяна на дограма</v>
          </cell>
          <cell r="V1300">
            <v>234288</v>
          </cell>
          <cell r="W1300">
            <v>34.68</v>
          </cell>
          <cell r="X1300">
            <v>32236</v>
          </cell>
          <cell r="Y1300">
            <v>325395</v>
          </cell>
          <cell r="Z1300">
            <v>10.094099999999999</v>
          </cell>
          <cell r="AA1300" t="str">
            <v>„НП за ЕЕ на МЖС"</v>
          </cell>
          <cell r="AB1300">
            <v>36.159999999999997</v>
          </cell>
        </row>
        <row r="1301">
          <cell r="A1301">
            <v>176885996</v>
          </cell>
          <cell r="B1301" t="str">
            <v>СДРУЖЕНИЕ на СОБСТВЕНИЦИТЕ гр. ПЛОВДИВ, ул.АКАДЕМИК ПЕТЪР ДИНЕКОВ 19-25</v>
          </cell>
          <cell r="C1301" t="str">
            <v>МЖС УЛ АКАДЕМИК ПЕТЪР ДИНЕКОВ ПЛОВДИВ</v>
          </cell>
          <cell r="D1301" t="str">
            <v>обл.ПЛОВДИВ</v>
          </cell>
          <cell r="E1301" t="str">
            <v>общ.ПЛОВДИВ</v>
          </cell>
          <cell r="F1301" t="str">
            <v>гр.ПЛОВДИВ</v>
          </cell>
          <cell r="G1301" t="str">
            <v>"ТРАНСКОНСУЛТ-БГ" ООД</v>
          </cell>
          <cell r="H1301" t="str">
            <v>364НАЛ020</v>
          </cell>
          <cell r="I1301">
            <v>42671</v>
          </cell>
          <cell r="J1301" t="str">
            <v>1974</v>
          </cell>
          <cell r="K1301">
            <v>3867</v>
          </cell>
          <cell r="L1301">
            <v>3127</v>
          </cell>
          <cell r="M1301">
            <v>102.3</v>
          </cell>
          <cell r="N1301">
            <v>78.8</v>
          </cell>
          <cell r="O1301">
            <v>176853</v>
          </cell>
          <cell r="P1301">
            <v>319911</v>
          </cell>
          <cell r="Q1301">
            <v>246490</v>
          </cell>
          <cell r="R1301">
            <v>0</v>
          </cell>
          <cell r="S1301" t="str">
            <v>E</v>
          </cell>
          <cell r="T1301" t="str">
            <v>С</v>
          </cell>
          <cell r="U1301" t="str">
            <v>Изолация на външна стена , Изолация на покрив, Мерки по осветление, Подмяна на дограма</v>
          </cell>
          <cell r="V1301">
            <v>73421</v>
          </cell>
          <cell r="W1301">
            <v>60.14</v>
          </cell>
          <cell r="X1301">
            <v>18355</v>
          </cell>
          <cell r="Y1301">
            <v>251720</v>
          </cell>
          <cell r="Z1301">
            <v>13.713900000000001</v>
          </cell>
          <cell r="AA1301" t="str">
            <v>„НП за ЕЕ на МЖС"</v>
          </cell>
          <cell r="AB1301">
            <v>22.95</v>
          </cell>
        </row>
        <row r="1302">
          <cell r="A1302">
            <v>176858173</v>
          </cell>
          <cell r="B1302" t="str">
            <v>СДРУЖЕНИЕ НА СОБСТВЕНИЦИТЕ "УСМ 1588, гр. ПЛОВДИВ, район "ЮЖЕН", ул. "ПЕРЕ ТОШЕВ" #97, вх. А, вх. Б</v>
          </cell>
          <cell r="C1302" t="str">
            <v>МЖС</v>
          </cell>
          <cell r="D1302" t="str">
            <v>обл.ПЛОВДИВ</v>
          </cell>
          <cell r="E1302" t="str">
            <v>общ.ПЛОВДИВ</v>
          </cell>
          <cell r="F1302" t="str">
            <v>гр.ПЛОВДИВ</v>
          </cell>
          <cell r="G1302" t="str">
            <v>"Ефектива" ЕООД</v>
          </cell>
          <cell r="H1302" t="str">
            <v>365ЕФЕ103</v>
          </cell>
          <cell r="I1302">
            <v>42436</v>
          </cell>
          <cell r="J1302" t="str">
            <v>1990</v>
          </cell>
          <cell r="K1302">
            <v>4304.8</v>
          </cell>
          <cell r="L1302">
            <v>4245.3</v>
          </cell>
          <cell r="M1302">
            <v>126.7</v>
          </cell>
          <cell r="N1302">
            <v>67.5</v>
          </cell>
          <cell r="O1302">
            <v>255492</v>
          </cell>
          <cell r="P1302">
            <v>537766</v>
          </cell>
          <cell r="Q1302">
            <v>286200</v>
          </cell>
          <cell r="R1302">
            <v>0</v>
          </cell>
          <cell r="S1302" t="str">
            <v>F</v>
          </cell>
          <cell r="T1302" t="str">
            <v>С</v>
          </cell>
          <cell r="U1302" t="str">
            <v>Изолация на външна стена , Изолация на под, Изолация на покрив, Мерки по осветление, Подмяна на дограма</v>
          </cell>
          <cell r="V1302">
            <v>251511</v>
          </cell>
          <cell r="W1302">
            <v>205.05</v>
          </cell>
          <cell r="X1302">
            <v>50301.599999999999</v>
          </cell>
          <cell r="Y1302">
            <v>263016</v>
          </cell>
          <cell r="Z1302">
            <v>5.2286999999999999</v>
          </cell>
          <cell r="AA1302" t="str">
            <v>„НП за ЕЕ на МЖС"</v>
          </cell>
          <cell r="AB1302">
            <v>46.76</v>
          </cell>
        </row>
        <row r="1303">
          <cell r="A1303">
            <v>176818136</v>
          </cell>
          <cell r="B1303" t="str">
            <v>СДРУЖЕНИЕ НА СОБСТВЕНИЦИТЕ "гр. ПЛОВДИВ,  ул. ЮНДОЛА 2,4,6</v>
          </cell>
          <cell r="C1303" t="str">
            <v>МЖС</v>
          </cell>
          <cell r="D1303" t="str">
            <v>обл.ПЛОВДИВ</v>
          </cell>
          <cell r="E1303" t="str">
            <v>общ.ПЛОВДИВ</v>
          </cell>
          <cell r="F1303" t="str">
            <v>гр.ПЛОВДИВ</v>
          </cell>
          <cell r="G1303" t="str">
            <v>"Ефектива" ЕООД</v>
          </cell>
          <cell r="H1303" t="str">
            <v>365ЕФЕ104</v>
          </cell>
          <cell r="I1303">
            <v>42436</v>
          </cell>
          <cell r="J1303" t="str">
            <v>1970</v>
          </cell>
          <cell r="K1303">
            <v>4958</v>
          </cell>
          <cell r="L1303">
            <v>4958</v>
          </cell>
          <cell r="M1303">
            <v>115.8</v>
          </cell>
          <cell r="N1303">
            <v>65.2</v>
          </cell>
          <cell r="O1303">
            <v>263504</v>
          </cell>
          <cell r="P1303">
            <v>574481</v>
          </cell>
          <cell r="Q1303">
            <v>323400</v>
          </cell>
          <cell r="R1303">
            <v>0</v>
          </cell>
          <cell r="S1303" t="str">
            <v>E</v>
          </cell>
          <cell r="T1303" t="str">
            <v>С</v>
          </cell>
          <cell r="U1303" t="str">
            <v>Изолация на външна стена , Изолация на под, Изолация на покрив, Мерки по осветление, Подмяна на дограма</v>
          </cell>
          <cell r="V1303">
            <v>251064</v>
          </cell>
          <cell r="W1303">
            <v>205.66</v>
          </cell>
          <cell r="X1303">
            <v>50213</v>
          </cell>
          <cell r="Y1303">
            <v>341149</v>
          </cell>
          <cell r="Z1303">
            <v>6.7939999999999996</v>
          </cell>
          <cell r="AA1303" t="str">
            <v>„НП за ЕЕ на МЖС"</v>
          </cell>
          <cell r="AB1303">
            <v>43.7</v>
          </cell>
        </row>
        <row r="1304">
          <cell r="A1304">
            <v>176823005</v>
          </cell>
          <cell r="B1304" t="str">
            <v>СДРУЖЕНИЕ НА СОБСТВЕНИЦИТЕ "блок 227, гр. ПЛОВДИВул. "ПЕТРОВА НИВА" # 2,4,6,8,10,12,14,16</v>
          </cell>
          <cell r="C1304" t="str">
            <v>МЖС</v>
          </cell>
          <cell r="D1304" t="str">
            <v>обл.ПЛОВДИВ</v>
          </cell>
          <cell r="E1304" t="str">
            <v>общ.ПЛОВДИВ</v>
          </cell>
          <cell r="F1304" t="str">
            <v>гр.ПЛОВДИВ</v>
          </cell>
          <cell r="G1304" t="str">
            <v>"Ефектива" ЕООД</v>
          </cell>
          <cell r="H1304" t="str">
            <v>365ЕФЕ105</v>
          </cell>
          <cell r="I1304">
            <v>42436</v>
          </cell>
          <cell r="J1304" t="str">
            <v>1977</v>
          </cell>
          <cell r="K1304">
            <v>7141</v>
          </cell>
          <cell r="L1304">
            <v>7141</v>
          </cell>
          <cell r="M1304">
            <v>121.7</v>
          </cell>
          <cell r="N1304">
            <v>64</v>
          </cell>
          <cell r="O1304">
            <v>387290</v>
          </cell>
          <cell r="P1304">
            <v>868941</v>
          </cell>
          <cell r="Q1304">
            <v>458400</v>
          </cell>
          <cell r="R1304">
            <v>0</v>
          </cell>
          <cell r="S1304" t="str">
            <v>F</v>
          </cell>
          <cell r="T1304" t="str">
            <v>С</v>
          </cell>
          <cell r="U1304" t="str">
            <v>Изолация на външна стена , Изолация на под, Изолация на покрив, Мерки по осветление, Подмяна на дограма</v>
          </cell>
          <cell r="V1304">
            <v>410485</v>
          </cell>
          <cell r="W1304">
            <v>336.14</v>
          </cell>
          <cell r="X1304">
            <v>82097.399999999994</v>
          </cell>
          <cell r="Y1304">
            <v>557965</v>
          </cell>
          <cell r="Z1304">
            <v>6.7962999999999996</v>
          </cell>
          <cell r="AA1304" t="str">
            <v>„НП за ЕЕ на МЖС"</v>
          </cell>
          <cell r="AB1304">
            <v>47.23</v>
          </cell>
        </row>
        <row r="1305">
          <cell r="A1305" t="str">
            <v>RES-SML31-0000001</v>
          </cell>
          <cell r="B1305" t="str">
            <v>ЕТАЖНА СОБСТВЕНОСТ, СМОЛЯН</v>
          </cell>
          <cell r="C1305" t="str">
            <v>МНОГОФ. ЖИЛ .СГРАДА, БЛОК АГРОФИРМА</v>
          </cell>
          <cell r="D1305" t="str">
            <v>обл.СМОЛЯН</v>
          </cell>
          <cell r="E1305" t="str">
            <v>общ.СМОЛЯН</v>
          </cell>
          <cell r="F1305" t="str">
            <v>гр.СМОЛЯН</v>
          </cell>
          <cell r="G1305" t="str">
            <v>"ЕП КОНСУЛТ" ЕООД</v>
          </cell>
          <cell r="H1305" t="str">
            <v>366ДЛА001</v>
          </cell>
          <cell r="I1305">
            <v>41696</v>
          </cell>
          <cell r="J1305" t="str">
            <v>1966</v>
          </cell>
          <cell r="K1305">
            <v>1074.79</v>
          </cell>
          <cell r="L1305">
            <v>1000</v>
          </cell>
          <cell r="M1305">
            <v>279</v>
          </cell>
          <cell r="N1305">
            <v>128.6</v>
          </cell>
          <cell r="O1305">
            <v>204622</v>
          </cell>
          <cell r="P1305">
            <v>279262</v>
          </cell>
          <cell r="Q1305">
            <v>128600</v>
          </cell>
          <cell r="R1305">
            <v>0</v>
          </cell>
          <cell r="S1305" t="str">
            <v>E</v>
          </cell>
          <cell r="T1305" t="str">
            <v>С</v>
          </cell>
          <cell r="U1305" t="str">
            <v>Изолация на външна стена , Изолация на под, Изолация на покрив, Подмяна на дограма</v>
          </cell>
          <cell r="V1305">
            <v>150697</v>
          </cell>
          <cell r="W1305">
            <v>0.95</v>
          </cell>
          <cell r="X1305">
            <v>12055.96</v>
          </cell>
          <cell r="Y1305">
            <v>105703</v>
          </cell>
          <cell r="Z1305">
            <v>8.7675999999999998</v>
          </cell>
          <cell r="AA1305" t="str">
            <v>ОП РР „Енергийно обн. на бълг. домове"</v>
          </cell>
          <cell r="AB1305">
            <v>53.96</v>
          </cell>
        </row>
        <row r="1306">
          <cell r="A1306" t="str">
            <v>RES-SML31-0000002</v>
          </cell>
          <cell r="B1306" t="str">
            <v>ЕТАЖНА СОБСТВЕНОСТ, СМОЛЯН, УЛ."ЧАН"-5</v>
          </cell>
          <cell r="C1306" t="str">
            <v>МНОГОФ. ЖИЛ. СГРАДА, СМОЛЯН, УЛ.ЧАН №5, БЛ.7, ВХ.А</v>
          </cell>
          <cell r="D1306" t="str">
            <v>обл.СМОЛЯН</v>
          </cell>
          <cell r="E1306" t="str">
            <v>общ.СМОЛЯН</v>
          </cell>
          <cell r="F1306" t="str">
            <v>гр.СМОЛЯН</v>
          </cell>
          <cell r="G1306" t="str">
            <v>"ЕП КОНСУЛТ" ЕООД</v>
          </cell>
          <cell r="H1306" t="str">
            <v>366ДЛА002</v>
          </cell>
          <cell r="I1306">
            <v>41789</v>
          </cell>
          <cell r="J1306" t="str">
            <v>1980</v>
          </cell>
          <cell r="K1306">
            <v>1476.8</v>
          </cell>
          <cell r="L1306">
            <v>1164</v>
          </cell>
          <cell r="M1306">
            <v>264</v>
          </cell>
          <cell r="N1306">
            <v>121.3</v>
          </cell>
          <cell r="O1306">
            <v>143404</v>
          </cell>
          <cell r="P1306">
            <v>307379</v>
          </cell>
          <cell r="Q1306">
            <v>141000</v>
          </cell>
          <cell r="R1306">
            <v>0</v>
          </cell>
          <cell r="S1306" t="str">
            <v>E</v>
          </cell>
          <cell r="T1306" t="str">
            <v>С</v>
          </cell>
          <cell r="U1306" t="str">
            <v>Изолация на външна стена , Изолация на под, Изолация на покрив, Подмяна на дограма</v>
          </cell>
          <cell r="V1306">
            <v>166154</v>
          </cell>
          <cell r="W1306">
            <v>11.17</v>
          </cell>
          <cell r="X1306">
            <v>14941.8</v>
          </cell>
          <cell r="Y1306">
            <v>101559.6</v>
          </cell>
          <cell r="Z1306">
            <v>6.7969999999999997</v>
          </cell>
          <cell r="AA1306" t="str">
            <v>ОП РР „Енергийно обн. на бълг. домове"</v>
          </cell>
          <cell r="AB1306">
            <v>54.05</v>
          </cell>
        </row>
        <row r="1307">
          <cell r="A1307" t="str">
            <v>RES-SML31-0000004</v>
          </cell>
          <cell r="B1307" t="str">
            <v>ЕТАЖНА СОБСТВЕНОСТ, СМОЛЯН, УЛ."ХР. СМИРНЕНСКИ"-2, БЛ.СИНЧЕЦ, ВХ.А</v>
          </cell>
          <cell r="C1307" t="str">
            <v>ЖИЛ. СГРАДА, СМОЛЯН</v>
          </cell>
          <cell r="D1307" t="str">
            <v>обл.СМОЛЯН</v>
          </cell>
          <cell r="E1307" t="str">
            <v>общ.СМОЛЯН</v>
          </cell>
          <cell r="F1307" t="str">
            <v>гр.СМОЛЯН</v>
          </cell>
          <cell r="G1307" t="str">
            <v>"ЕП КОНСУЛТ" ЕООД</v>
          </cell>
          <cell r="H1307" t="str">
            <v>366ДЛА004</v>
          </cell>
          <cell r="I1307">
            <v>41880</v>
          </cell>
          <cell r="J1307" t="str">
            <v>1978</v>
          </cell>
          <cell r="K1307">
            <v>1391.79</v>
          </cell>
          <cell r="L1307">
            <v>999.75</v>
          </cell>
          <cell r="M1307">
            <v>219.5</v>
          </cell>
          <cell r="N1307">
            <v>116.6</v>
          </cell>
          <cell r="O1307">
            <v>134580</v>
          </cell>
          <cell r="P1307">
            <v>219534</v>
          </cell>
          <cell r="Q1307">
            <v>116650</v>
          </cell>
          <cell r="R1307">
            <v>0</v>
          </cell>
          <cell r="S1307" t="str">
            <v>E</v>
          </cell>
          <cell r="T1307" t="str">
            <v>С</v>
          </cell>
          <cell r="U1307" t="str">
            <v>Изолация на външна стена , Изолация на под, Изолация на покрив, Подмяна на дограма</v>
          </cell>
          <cell r="V1307">
            <v>102786</v>
          </cell>
          <cell r="W1307">
            <v>13.37</v>
          </cell>
          <cell r="X1307">
            <v>7304</v>
          </cell>
          <cell r="Y1307">
            <v>40075</v>
          </cell>
          <cell r="Z1307">
            <v>5.4866999999999999</v>
          </cell>
          <cell r="AA1307" t="str">
            <v>ОП РР „Енергийно обн. на бълг. домове"</v>
          </cell>
          <cell r="AB1307">
            <v>46.82</v>
          </cell>
        </row>
        <row r="1308">
          <cell r="A1308" t="str">
            <v>RES-SML31-0000006</v>
          </cell>
          <cell r="B1308" t="str">
            <v>ЕТАЖНА СОБСТВЕНОСТ, СМОЛЯН, УЛ."ХР. СМИРНЕНСКИ"-2, БЛ.СИНЧЕЦ, ВХ.Б</v>
          </cell>
          <cell r="C1308" t="str">
            <v>ЖИЛ. СГРАДА</v>
          </cell>
          <cell r="D1308" t="str">
            <v>обл.СМОЛЯН</v>
          </cell>
          <cell r="E1308" t="str">
            <v>общ.СМОЛЯН</v>
          </cell>
          <cell r="F1308" t="str">
            <v>гр.СМОЛЯН</v>
          </cell>
          <cell r="G1308" t="str">
            <v>"ЕП КОНСУЛТ" ЕООД</v>
          </cell>
          <cell r="H1308" t="str">
            <v>366ДЛА005</v>
          </cell>
          <cell r="I1308">
            <v>41920</v>
          </cell>
          <cell r="J1308" t="str">
            <v>1978</v>
          </cell>
          <cell r="K1308">
            <v>1356.52</v>
          </cell>
          <cell r="L1308">
            <v>946.21</v>
          </cell>
          <cell r="M1308">
            <v>196.7</v>
          </cell>
          <cell r="N1308">
            <v>103.5</v>
          </cell>
          <cell r="O1308">
            <v>110185</v>
          </cell>
          <cell r="P1308">
            <v>186063</v>
          </cell>
          <cell r="Q1308">
            <v>97900</v>
          </cell>
          <cell r="R1308">
            <v>0</v>
          </cell>
          <cell r="S1308" t="str">
            <v>E</v>
          </cell>
          <cell r="T1308" t="str">
            <v>С</v>
          </cell>
          <cell r="U1308" t="str">
            <v>Изолация на външна стена , Изолация на под, Изолация на покрив, Подмяна на дограма</v>
          </cell>
          <cell r="V1308">
            <v>88151</v>
          </cell>
          <cell r="W1308">
            <v>8.98</v>
          </cell>
          <cell r="X1308">
            <v>5728</v>
          </cell>
          <cell r="Y1308">
            <v>48581</v>
          </cell>
          <cell r="Z1308">
            <v>8.4812999999999992</v>
          </cell>
          <cell r="AA1308" t="str">
            <v>ОП РР „Енергийно обн. на бълг. домове"</v>
          </cell>
          <cell r="AB1308">
            <v>47.37</v>
          </cell>
        </row>
        <row r="1309">
          <cell r="A1309" t="str">
            <v>RES-SML31-0000005</v>
          </cell>
          <cell r="B1309" t="str">
            <v>ЕТАЖНА СОБСТВЕНОСТ, СМОЛЯН, УЛ."ХР. СМИРНЕНСКИ"-2, БЛ.СИНЧЕЦ, ВХ.B</v>
          </cell>
          <cell r="C1309" t="str">
            <v>ЖИЛ. СГРАДА</v>
          </cell>
          <cell r="D1309" t="str">
            <v>обл.СМОЛЯН</v>
          </cell>
          <cell r="E1309" t="str">
            <v>общ.СМОЛЯН</v>
          </cell>
          <cell r="F1309" t="str">
            <v>гр.СМОЛЯН</v>
          </cell>
          <cell r="G1309" t="str">
            <v>"ЕП КОНСУЛТ" ЕООД</v>
          </cell>
          <cell r="H1309" t="str">
            <v>366ДЛА006</v>
          </cell>
          <cell r="I1309">
            <v>41934</v>
          </cell>
          <cell r="J1309" t="str">
            <v>1978</v>
          </cell>
          <cell r="K1309">
            <v>1267.8800000000001</v>
          </cell>
          <cell r="L1309">
            <v>858</v>
          </cell>
          <cell r="M1309">
            <v>229.4</v>
          </cell>
          <cell r="N1309">
            <v>112.6</v>
          </cell>
          <cell r="O1309">
            <v>150678</v>
          </cell>
          <cell r="P1309">
            <v>196817</v>
          </cell>
          <cell r="Q1309">
            <v>96580</v>
          </cell>
          <cell r="R1309">
            <v>0</v>
          </cell>
          <cell r="S1309" t="str">
            <v>E</v>
          </cell>
          <cell r="T1309" t="str">
            <v>С</v>
          </cell>
          <cell r="U1309" t="str">
            <v>Изолация на външна стена , Изолация на под, Изолация на покрив, Мерки по осветление, Подмяна на дограма</v>
          </cell>
          <cell r="V1309">
            <v>100234</v>
          </cell>
          <cell r="W1309">
            <v>6.11</v>
          </cell>
          <cell r="X1309">
            <v>5636</v>
          </cell>
          <cell r="Y1309">
            <v>51401</v>
          </cell>
          <cell r="Z1309">
            <v>9.1201000000000008</v>
          </cell>
          <cell r="AA1309" t="str">
            <v>ОП РР „Енергийно обн. на бълг. домове"</v>
          </cell>
          <cell r="AB1309">
            <v>50.92</v>
          </cell>
        </row>
        <row r="1310">
          <cell r="A1310" t="str">
            <v>RES-PAZ19-0000002</v>
          </cell>
          <cell r="B1310" t="str">
            <v>ЕТАЖНА СОБСТВЕНОСТ, ПАЗАРДЖИК, УЛ. КРИВОЛАК-4</v>
          </cell>
          <cell r="C1310" t="str">
            <v>МНОГОФАМИЛНА ЖИЛ. СГРАДА, ПАЗАРДЖИК</v>
          </cell>
          <cell r="D1310" t="str">
            <v>обл.ПАЗАРДЖИК</v>
          </cell>
          <cell r="E1310" t="str">
            <v>общ.ПАЗАРДЖИК</v>
          </cell>
          <cell r="F1310" t="str">
            <v>гр.ПАЗАРДЖИК</v>
          </cell>
          <cell r="G1310" t="str">
            <v>"ЕП КОНСУЛТ" ЕООД</v>
          </cell>
          <cell r="H1310" t="str">
            <v>366ДЛА008</v>
          </cell>
          <cell r="I1310">
            <v>41982</v>
          </cell>
          <cell r="J1310" t="str">
            <v>2000</v>
          </cell>
          <cell r="K1310">
            <v>841.75</v>
          </cell>
          <cell r="L1310">
            <v>647</v>
          </cell>
          <cell r="M1310">
            <v>176.5</v>
          </cell>
          <cell r="N1310">
            <v>85.7</v>
          </cell>
          <cell r="O1310">
            <v>80183</v>
          </cell>
          <cell r="P1310">
            <v>114173</v>
          </cell>
          <cell r="Q1310">
            <v>55500</v>
          </cell>
          <cell r="R1310">
            <v>0</v>
          </cell>
          <cell r="S1310" t="str">
            <v>G</v>
          </cell>
          <cell r="T1310" t="str">
            <v>С</v>
          </cell>
          <cell r="U1310" t="str">
            <v>Изолация на външна стена , Изолация на под, Изолация на покрив, Подмяна на дограма</v>
          </cell>
          <cell r="V1310">
            <v>58703</v>
          </cell>
          <cell r="W1310">
            <v>15.01</v>
          </cell>
          <cell r="X1310">
            <v>6942.34</v>
          </cell>
          <cell r="Y1310">
            <v>38081.29</v>
          </cell>
          <cell r="Z1310">
            <v>5.4852999999999996</v>
          </cell>
          <cell r="AA1310" t="str">
            <v>„НП за ЕЕ на МЖС"</v>
          </cell>
          <cell r="AB1310">
            <v>51.41</v>
          </cell>
        </row>
        <row r="1311">
          <cell r="A1311">
            <v>176637958</v>
          </cell>
          <cell r="B1311" t="str">
            <v>СДРУЖЕНИЕ НА СОБСТВЕНИЦИТЕ "СС ПОДЕМ" - ПЛОВДИВ</v>
          </cell>
          <cell r="C1311" t="str">
            <v>МНОГОФАМ. ЖИЛ. СГРАДА . ПЛОВДИВ</v>
          </cell>
          <cell r="D1311" t="str">
            <v>обл.ПЛОВДИВ</v>
          </cell>
          <cell r="E1311" t="str">
            <v>общ.ПЛОВДИВ</v>
          </cell>
          <cell r="F1311" t="str">
            <v>гр.ПЛОВДИВ</v>
          </cell>
          <cell r="G1311" t="str">
            <v>"ЕП КОНСУЛТ" ЕООД</v>
          </cell>
          <cell r="H1311" t="str">
            <v>366ДЛА009</v>
          </cell>
          <cell r="I1311">
            <v>42047</v>
          </cell>
          <cell r="J1311" t="str">
            <v>1988</v>
          </cell>
          <cell r="K1311">
            <v>2564.39</v>
          </cell>
          <cell r="L1311">
            <v>2139</v>
          </cell>
          <cell r="M1311">
            <v>172.6</v>
          </cell>
          <cell r="N1311">
            <v>93</v>
          </cell>
          <cell r="O1311">
            <v>222853</v>
          </cell>
          <cell r="P1311">
            <v>369287</v>
          </cell>
          <cell r="Q1311">
            <v>199200</v>
          </cell>
          <cell r="R1311">
            <v>143851</v>
          </cell>
          <cell r="S1311" t="str">
            <v>F</v>
          </cell>
          <cell r="T1311" t="str">
            <v>С</v>
          </cell>
          <cell r="U1311" t="str">
            <v>Изолация на външна стена , Изолация на под, Изолация на покрив, Подмяна на дограма</v>
          </cell>
          <cell r="V1311">
            <v>170118</v>
          </cell>
          <cell r="W1311">
            <v>69.98</v>
          </cell>
          <cell r="X1311">
            <v>20291.54</v>
          </cell>
          <cell r="Y1311">
            <v>71480.600000000006</v>
          </cell>
          <cell r="Z1311">
            <v>3.5226000000000002</v>
          </cell>
          <cell r="AA1311" t="str">
            <v>ОП РР „Енергийно обн. на бълг. домове"</v>
          </cell>
          <cell r="AB1311">
            <v>46.06</v>
          </cell>
        </row>
        <row r="1312">
          <cell r="A1312">
            <v>176778295</v>
          </cell>
          <cell r="B1312" t="str">
            <v>СДРУЖЕНИЕ НА СОБСТВЕНИЦИТЕ-ГР. ПАЗАРДЖИК, УЛ. ЦАР СИМЕОН 5</v>
          </cell>
          <cell r="C1312" t="str">
            <v>МНОГОФАМИЛНА ЖИЛИЩНА СГРАДА-ГР. ПАЗАРДЖИК, УЛ. ЦАР СИМЕОН 5</v>
          </cell>
          <cell r="D1312" t="str">
            <v>обл.ПАЗАРДЖИК</v>
          </cell>
          <cell r="E1312" t="str">
            <v>общ.ПАЗАРДЖИК</v>
          </cell>
          <cell r="F1312" t="str">
            <v>гр.ПАЗАРДЖИК</v>
          </cell>
          <cell r="G1312" t="str">
            <v>"ЕП КОНСУЛТ" ЕООД</v>
          </cell>
          <cell r="H1312" t="str">
            <v>366ДЛА010</v>
          </cell>
          <cell r="I1312">
            <v>42094</v>
          </cell>
          <cell r="J1312" t="str">
            <v>1974</v>
          </cell>
          <cell r="K1312">
            <v>1516.26</v>
          </cell>
          <cell r="L1312">
            <v>962</v>
          </cell>
          <cell r="M1312">
            <v>208.5</v>
          </cell>
          <cell r="N1312">
            <v>84</v>
          </cell>
          <cell r="O1312">
            <v>85120</v>
          </cell>
          <cell r="P1312">
            <v>200595</v>
          </cell>
          <cell r="Q1312">
            <v>80800</v>
          </cell>
          <cell r="R1312">
            <v>0</v>
          </cell>
          <cell r="S1312" t="str">
            <v>F</v>
          </cell>
          <cell r="T1312" t="str">
            <v>С</v>
          </cell>
          <cell r="U1312" t="str">
            <v>Изолация на външна стена , Изолация на под, Изолация на покрив, Подмяна на дограма</v>
          </cell>
          <cell r="V1312">
            <v>119775</v>
          </cell>
          <cell r="W1312">
            <v>16.11</v>
          </cell>
          <cell r="X1312">
            <v>11209</v>
          </cell>
          <cell r="Y1312">
            <v>54142.62</v>
          </cell>
          <cell r="Z1312">
            <v>4.8301999999999996</v>
          </cell>
          <cell r="AA1312" t="str">
            <v>ОП РР „Енергийно обн. на бълг. домове"</v>
          </cell>
          <cell r="AB1312">
            <v>59.7</v>
          </cell>
        </row>
        <row r="1313">
          <cell r="A1313">
            <v>176665200</v>
          </cell>
          <cell r="B1313" t="str">
            <v>СДРУЖЕНИЕ НА СОБСТВЕНИЦИТЕ , ГР. ХАСКОВО, "КНЯЗ БОГОРОДИ 9"</v>
          </cell>
          <cell r="C1313" t="str">
            <v>ЖИЛ. СГРАДА - ХАСКОВО</v>
          </cell>
          <cell r="D1313" t="str">
            <v>обл.ХАСКОВО</v>
          </cell>
          <cell r="E1313" t="str">
            <v>общ.ХАСКОВО</v>
          </cell>
          <cell r="F1313" t="str">
            <v>гр.ХАСКОВО</v>
          </cell>
          <cell r="G1313" t="str">
            <v>"ЕП КОНСУЛТ" ЕООД</v>
          </cell>
          <cell r="H1313" t="str">
            <v>366ДЛА011</v>
          </cell>
          <cell r="I1313">
            <v>42110</v>
          </cell>
          <cell r="J1313" t="str">
            <v>1995</v>
          </cell>
          <cell r="K1313">
            <v>649</v>
          </cell>
          <cell r="L1313">
            <v>559.16999999999996</v>
          </cell>
          <cell r="M1313">
            <v>139.80000000000001</v>
          </cell>
          <cell r="N1313">
            <v>62.8</v>
          </cell>
          <cell r="O1313">
            <v>23848</v>
          </cell>
          <cell r="P1313">
            <v>78141</v>
          </cell>
          <cell r="Q1313">
            <v>35000</v>
          </cell>
          <cell r="R1313">
            <v>0</v>
          </cell>
          <cell r="S1313" t="str">
            <v>F</v>
          </cell>
          <cell r="T1313" t="str">
            <v>B</v>
          </cell>
          <cell r="U1313" t="str">
            <v>Изолация на външна стена , Изолация на под, Изолация на покрив, Подмяна на дограма</v>
          </cell>
          <cell r="V1313">
            <v>43047</v>
          </cell>
          <cell r="W1313">
            <v>35.26</v>
          </cell>
          <cell r="X1313">
            <v>7749</v>
          </cell>
          <cell r="Y1313">
            <v>30649.79</v>
          </cell>
          <cell r="Z1313">
            <v>3.9552999999999998</v>
          </cell>
          <cell r="AA1313" t="str">
            <v>ОП РР „Енергийно обн. на бълг. домове"</v>
          </cell>
          <cell r="AB1313">
            <v>55.08</v>
          </cell>
        </row>
        <row r="1314">
          <cell r="A1314">
            <v>176638227</v>
          </cell>
          <cell r="B1314" t="str">
            <v>СДРУЖЕНИЕ НА СОБСТВЕНИЦИТЕ "ГР. ХАСКОВО-"Г.КИРКОВ" 56-66</v>
          </cell>
          <cell r="C1314" t="str">
            <v>ЖИЛ. СГРАДА - ХАСКОВО</v>
          </cell>
          <cell r="D1314" t="str">
            <v>обл.ХАСКОВО</v>
          </cell>
          <cell r="E1314" t="str">
            <v>общ.ХАСКОВО</v>
          </cell>
          <cell r="F1314" t="str">
            <v>гр.ХАСКОВО</v>
          </cell>
          <cell r="G1314" t="str">
            <v>"ЕП КОНСУЛТ" ЕООД</v>
          </cell>
          <cell r="H1314" t="str">
            <v>366ДЛА012</v>
          </cell>
          <cell r="I1314">
            <v>42135</v>
          </cell>
          <cell r="J1314" t="str">
            <v>1990</v>
          </cell>
          <cell r="K1314">
            <v>1514.75</v>
          </cell>
          <cell r="L1314">
            <v>1199.1300000000001</v>
          </cell>
          <cell r="M1314">
            <v>179.5</v>
          </cell>
          <cell r="N1314">
            <v>75</v>
          </cell>
          <cell r="O1314">
            <v>117655</v>
          </cell>
          <cell r="P1314">
            <v>215162</v>
          </cell>
          <cell r="Q1314">
            <v>89700</v>
          </cell>
          <cell r="R1314">
            <v>0</v>
          </cell>
          <cell r="S1314" t="str">
            <v>E</v>
          </cell>
          <cell r="T1314" t="str">
            <v>B</v>
          </cell>
          <cell r="U1314" t="str">
            <v>Изолация на външна стена , Изолация на под, Изолация на покрив, Подмяна на дограма</v>
          </cell>
          <cell r="V1314">
            <v>125458</v>
          </cell>
          <cell r="W1314">
            <v>21.95</v>
          </cell>
          <cell r="X1314">
            <v>12378</v>
          </cell>
          <cell r="Y1314">
            <v>47578.3</v>
          </cell>
          <cell r="Z1314">
            <v>3.8437000000000001</v>
          </cell>
          <cell r="AA1314" t="str">
            <v>ОП РР „Енергийно обн. на бълг. домове"</v>
          </cell>
          <cell r="AB1314">
            <v>58.3</v>
          </cell>
        </row>
        <row r="1315">
          <cell r="A1315">
            <v>176642535</v>
          </cell>
          <cell r="B1315" t="str">
            <v>СДРУЖЕНИЕ НА СОБСТВЕНИЦИТЕ "Град Хасково, улица "ДОБРУДЖА" N 21-23, вх.А и Б"</v>
          </cell>
          <cell r="C1315" t="str">
            <v>ЖИЛ. СГР.-ХАСКОВО, УЛ. "ДОБРУДЖА" 21-23, ВХ. А И Б</v>
          </cell>
          <cell r="D1315" t="str">
            <v>обл.ХАСКОВО</v>
          </cell>
          <cell r="E1315" t="str">
            <v>общ.ХАСКОВО</v>
          </cell>
          <cell r="F1315" t="str">
            <v>гр.ХАСКОВО</v>
          </cell>
          <cell r="G1315" t="str">
            <v>"ЕП КОНСУЛТ" ЕООД</v>
          </cell>
          <cell r="H1315" t="str">
            <v>366ДЛА013</v>
          </cell>
          <cell r="I1315">
            <v>42150</v>
          </cell>
          <cell r="J1315" t="str">
            <v>1981</v>
          </cell>
          <cell r="K1315">
            <v>3957.61</v>
          </cell>
          <cell r="L1315">
            <v>2424.0500000000002</v>
          </cell>
          <cell r="M1315">
            <v>112.7</v>
          </cell>
          <cell r="N1315">
            <v>54.6</v>
          </cell>
          <cell r="O1315">
            <v>118117</v>
          </cell>
          <cell r="P1315">
            <v>273235</v>
          </cell>
          <cell r="Q1315">
            <v>132400</v>
          </cell>
          <cell r="R1315">
            <v>0</v>
          </cell>
          <cell r="S1315" t="str">
            <v>D</v>
          </cell>
          <cell r="T1315" t="str">
            <v>B</v>
          </cell>
          <cell r="U1315" t="str">
            <v>Изолация на външна стена , Изолация на под, Изолация на покрив, Мерки по осветление, Подмяна на дограма</v>
          </cell>
          <cell r="V1315">
            <v>140815</v>
          </cell>
          <cell r="W1315">
            <v>83.864999999999995</v>
          </cell>
          <cell r="X1315">
            <v>21371.4</v>
          </cell>
          <cell r="Y1315">
            <v>117781.69</v>
          </cell>
          <cell r="Z1315">
            <v>5.5110999999999999</v>
          </cell>
          <cell r="AA1315" t="str">
            <v>ОП РР „Енергийно обн. на бълг. домове"</v>
          </cell>
          <cell r="AB1315">
            <v>51.53</v>
          </cell>
        </row>
        <row r="1316">
          <cell r="A1316">
            <v>176699301</v>
          </cell>
          <cell r="B1316" t="str">
            <v>СДРУЖЕНИЕ НА СОБСТВЕНИЦИТЕ ГР. КЪРДЖАЛИ, УЛ. "ПИРИН" 8</v>
          </cell>
          <cell r="C1316" t="str">
            <v>ЖИЛ. СГР.-КЪРДЖАЛИ, УЛ. "ПИРИН" 8</v>
          </cell>
          <cell r="D1316" t="str">
            <v>обл.КЪРДЖАЛИ</v>
          </cell>
          <cell r="E1316" t="str">
            <v>общ.КЪРДЖАЛИ</v>
          </cell>
          <cell r="F1316" t="str">
            <v>гр.КЪРДЖАЛИ</v>
          </cell>
          <cell r="G1316" t="str">
            <v>"ЕП КОНСУЛТ" ЕООД</v>
          </cell>
          <cell r="H1316" t="str">
            <v>366ДЛА014</v>
          </cell>
          <cell r="I1316">
            <v>42153</v>
          </cell>
          <cell r="J1316" t="str">
            <v>1968</v>
          </cell>
          <cell r="K1316">
            <v>672.48</v>
          </cell>
          <cell r="L1316">
            <v>609.29</v>
          </cell>
          <cell r="M1316">
            <v>149.1</v>
          </cell>
          <cell r="N1316">
            <v>68.099999999999994</v>
          </cell>
          <cell r="O1316">
            <v>45824</v>
          </cell>
          <cell r="P1316">
            <v>90776</v>
          </cell>
          <cell r="Q1316">
            <v>41500</v>
          </cell>
          <cell r="R1316">
            <v>0</v>
          </cell>
          <cell r="S1316" t="str">
            <v>E</v>
          </cell>
          <cell r="T1316" t="str">
            <v>B</v>
          </cell>
          <cell r="U1316" t="str">
            <v>Изолация на външна стена , Изолация на под, Изолация на покрив, Подмяна на дограма</v>
          </cell>
          <cell r="V1316">
            <v>49331</v>
          </cell>
          <cell r="W1316">
            <v>25.469000000000001</v>
          </cell>
          <cell r="X1316">
            <v>6994.1</v>
          </cell>
          <cell r="Y1316">
            <v>59568.3</v>
          </cell>
          <cell r="Z1316">
            <v>8.5168999999999997</v>
          </cell>
          <cell r="AA1316" t="str">
            <v>ОП РР „Енергийно обн. на бълг. домове"</v>
          </cell>
          <cell r="AB1316">
            <v>54.34</v>
          </cell>
        </row>
        <row r="1317">
          <cell r="A1317">
            <v>176788796</v>
          </cell>
          <cell r="B1317" t="str">
            <v>СДРУЖЕНИЕ на СОБСТВЕНИЦИТЕ "гр. ПЛОВДИВ, район "ЗАПАДЕН", бул. "6-ти СЕПТЕМВРИ" 2и4</v>
          </cell>
          <cell r="C1317" t="str">
            <v>ЖИЛ. СГРАДА - ПЛОВДИВ</v>
          </cell>
          <cell r="D1317" t="str">
            <v>обл.ПЛОВДИВ</v>
          </cell>
          <cell r="E1317" t="str">
            <v>общ.ПЛОВДИВ</v>
          </cell>
          <cell r="F1317" t="str">
            <v>гр.ПЛОВДИВ</v>
          </cell>
          <cell r="G1317" t="str">
            <v>"ЕП КОНСУЛТ" ЕООД</v>
          </cell>
          <cell r="H1317" t="str">
            <v>366ДЛА015</v>
          </cell>
          <cell r="I1317">
            <v>42160</v>
          </cell>
          <cell r="J1317" t="str">
            <v>1975</v>
          </cell>
          <cell r="K1317">
            <v>4149.7</v>
          </cell>
          <cell r="L1317">
            <v>2972.65</v>
          </cell>
          <cell r="M1317">
            <v>146.6</v>
          </cell>
          <cell r="N1317">
            <v>93.6</v>
          </cell>
          <cell r="O1317">
            <v>310392</v>
          </cell>
          <cell r="P1317">
            <v>435769</v>
          </cell>
          <cell r="Q1317">
            <v>273800</v>
          </cell>
          <cell r="R1317">
            <v>190951</v>
          </cell>
          <cell r="S1317" t="str">
            <v>D</v>
          </cell>
          <cell r="T1317" t="str">
            <v>B</v>
          </cell>
          <cell r="U1317" t="str">
            <v>Изолация на външна стена , Изолация на под, Подмяна на дограма</v>
          </cell>
          <cell r="V1317">
            <v>157435</v>
          </cell>
          <cell r="W1317">
            <v>79.150000000000006</v>
          </cell>
          <cell r="X1317">
            <v>15244</v>
          </cell>
          <cell r="Y1317">
            <v>145118.70000000001</v>
          </cell>
          <cell r="Z1317">
            <v>9.5197000000000003</v>
          </cell>
          <cell r="AA1317" t="str">
            <v>ОП РР „Енергийно обн. на бълг. домове"</v>
          </cell>
          <cell r="AB1317">
            <v>36.119999999999997</v>
          </cell>
        </row>
        <row r="1318">
          <cell r="A1318">
            <v>176728079</v>
          </cell>
          <cell r="B1318" t="str">
            <v>СДРУЖЕНИЕ НА СОБСТВЕНИЦИТЕ гр.Кърджали,ул."Булаир" #2, бл.25</v>
          </cell>
          <cell r="C1318" t="str">
            <v>ЖИЛ. СГРАДА - КЪРДЖАЛИ</v>
          </cell>
          <cell r="D1318" t="str">
            <v>обл.КЪРДЖАЛИ</v>
          </cell>
          <cell r="E1318" t="str">
            <v>общ.КЪРДЖАЛИ</v>
          </cell>
          <cell r="F1318" t="str">
            <v>гр.КЪРДЖАЛИ</v>
          </cell>
          <cell r="G1318" t="str">
            <v>"ЕП КОНСУЛТ" ЕООД</v>
          </cell>
          <cell r="H1318" t="str">
            <v>366ДЛА016</v>
          </cell>
          <cell r="I1318">
            <v>42180</v>
          </cell>
          <cell r="J1318" t="str">
            <v>1955</v>
          </cell>
          <cell r="K1318">
            <v>2571.1799999999998</v>
          </cell>
          <cell r="L1318">
            <v>1569.68</v>
          </cell>
          <cell r="M1318">
            <v>157.19999999999999</v>
          </cell>
          <cell r="N1318">
            <v>81.5</v>
          </cell>
          <cell r="O1318">
            <v>107141</v>
          </cell>
          <cell r="P1318">
            <v>246768</v>
          </cell>
          <cell r="Q1318">
            <v>127900</v>
          </cell>
          <cell r="R1318">
            <v>0</v>
          </cell>
          <cell r="S1318" t="str">
            <v>D</v>
          </cell>
          <cell r="T1318" t="str">
            <v>B</v>
          </cell>
          <cell r="U1318" t="str">
            <v>Изолация на външна стена , Изолация на под, Изолация на покрив, Подмяна на дограма</v>
          </cell>
          <cell r="V1318">
            <v>118917</v>
          </cell>
          <cell r="W1318">
            <v>24.48</v>
          </cell>
          <cell r="X1318">
            <v>12198</v>
          </cell>
          <cell r="Y1318">
            <v>91226.95</v>
          </cell>
          <cell r="Z1318">
            <v>7.4787999999999997</v>
          </cell>
          <cell r="AA1318" t="str">
            <v>ОП РР „Енергийно обн. на бълг. домове"</v>
          </cell>
          <cell r="AB1318">
            <v>48.18</v>
          </cell>
        </row>
        <row r="1319">
          <cell r="A1319">
            <v>176774213</v>
          </cell>
          <cell r="B1319" t="str">
            <v>СДРУЖЕНИЕ НА СОБСТВЕНИЦИТЕ "гр. К ърджали, ж.к. Възрожденци, ул. Христо Г. Данов, бл.35, вх. А"</v>
          </cell>
          <cell r="C1319" t="str">
            <v>МЖС - КЪРДЖАЛИ</v>
          </cell>
          <cell r="D1319" t="str">
            <v>обл.КЪРДЖАЛИ</v>
          </cell>
          <cell r="E1319" t="str">
            <v>общ.КЪРДЖАЛИ</v>
          </cell>
          <cell r="F1319" t="str">
            <v>гр.КЪРДЖАЛИ</v>
          </cell>
          <cell r="G1319" t="str">
            <v>"ЕП КОНСУЛТ" ЕООД</v>
          </cell>
          <cell r="H1319" t="str">
            <v>366ДЛА017</v>
          </cell>
          <cell r="I1319">
            <v>42180</v>
          </cell>
          <cell r="J1319" t="str">
            <v>1985</v>
          </cell>
          <cell r="K1319">
            <v>1862.82</v>
          </cell>
          <cell r="L1319">
            <v>1429.58</v>
          </cell>
          <cell r="M1319">
            <v>167.6</v>
          </cell>
          <cell r="N1319">
            <v>76.7</v>
          </cell>
          <cell r="O1319">
            <v>150401</v>
          </cell>
          <cell r="P1319">
            <v>239693</v>
          </cell>
          <cell r="Q1319">
            <v>109700</v>
          </cell>
          <cell r="R1319">
            <v>0</v>
          </cell>
          <cell r="S1319" t="str">
            <v>D</v>
          </cell>
          <cell r="T1319" t="str">
            <v>B</v>
          </cell>
          <cell r="U1319" t="str">
            <v>Изолация на външна стена , Изолация на под, Изолация на покрив, Подмяна на дограма</v>
          </cell>
          <cell r="V1319">
            <v>129966</v>
          </cell>
          <cell r="W1319">
            <v>21.338999999999999</v>
          </cell>
          <cell r="X1319">
            <v>11969.8</v>
          </cell>
          <cell r="Y1319">
            <v>115688.03</v>
          </cell>
          <cell r="Z1319">
            <v>9.6648999999999994</v>
          </cell>
          <cell r="AA1319" t="str">
            <v>ОП РР „Енергийно обн. на бълг. домове"</v>
          </cell>
          <cell r="AB1319">
            <v>54.22</v>
          </cell>
        </row>
        <row r="1320">
          <cell r="A1320">
            <v>176809685</v>
          </cell>
          <cell r="B1320" t="str">
            <v>СДРУЖЕНИЕ НА СОБСТВЕНИЦИТЕ ""ДОМ 259-В-ЛАУТА", гр. ПЛОВДИВ, район "ТРАКИЯ", бл. 259, вх. В"</v>
          </cell>
          <cell r="C1320" t="str">
            <v>ЖИЛ. СГР.-ПЛОВДИВ, Р-Н ТРАКИЯ, БЛ.259-В</v>
          </cell>
          <cell r="D1320" t="str">
            <v>обл.ПЛОВДИВ</v>
          </cell>
          <cell r="E1320" t="str">
            <v>общ.ПЛОВДИВ</v>
          </cell>
          <cell r="F1320" t="str">
            <v>гр.ПЛОВДИВ</v>
          </cell>
          <cell r="G1320" t="str">
            <v>"ЕП КОНСУЛТ" ЕООД</v>
          </cell>
          <cell r="H1320" t="str">
            <v>366ДЛА018</v>
          </cell>
          <cell r="I1320">
            <v>42174</v>
          </cell>
          <cell r="J1320" t="str">
            <v>1996</v>
          </cell>
          <cell r="K1320">
            <v>1759.16</v>
          </cell>
          <cell r="L1320">
            <v>1440.09</v>
          </cell>
          <cell r="M1320">
            <v>130.5</v>
          </cell>
          <cell r="N1320">
            <v>65.599999999999994</v>
          </cell>
          <cell r="O1320">
            <v>102700</v>
          </cell>
          <cell r="P1320">
            <v>187991</v>
          </cell>
          <cell r="Q1320">
            <v>94405</v>
          </cell>
          <cell r="R1320">
            <v>0</v>
          </cell>
          <cell r="S1320" t="str">
            <v>F</v>
          </cell>
          <cell r="T1320" t="str">
            <v>С</v>
          </cell>
          <cell r="U1320" t="str">
            <v>Изолация на външна стена , Изолация на покрив, Подмяна на дограма</v>
          </cell>
          <cell r="V1320">
            <v>93587</v>
          </cell>
          <cell r="W1320">
            <v>211.21</v>
          </cell>
          <cell r="X1320">
            <v>16478</v>
          </cell>
          <cell r="Y1320">
            <v>79644.38</v>
          </cell>
          <cell r="Z1320">
            <v>4.8333000000000004</v>
          </cell>
          <cell r="AA1320" t="str">
            <v>ОП РР „Енергийно обн. на бълг. домове"</v>
          </cell>
          <cell r="AB1320">
            <v>49.78</v>
          </cell>
        </row>
        <row r="1321">
          <cell r="A1321">
            <v>176810748</v>
          </cell>
          <cell r="B1321" t="str">
            <v>СДРУЖЕНИЕ НА СОБСТВЕНИЦИТЕ "ул. "ИВАН ВАЗОВ" # 33, гр. КАРЛОВО, Община КАРЛОВО"</v>
          </cell>
          <cell r="C1321" t="str">
            <v>ЖИЛ. СГРАДА-КАРЛОВО, УЛ. "ИВАН ВАЗОВ" 33</v>
          </cell>
          <cell r="D1321" t="str">
            <v>обл.ПЛОВДИВ</v>
          </cell>
          <cell r="E1321" t="str">
            <v>общ.КАРЛОВО</v>
          </cell>
          <cell r="F1321" t="str">
            <v>гр.КАРЛОВО</v>
          </cell>
          <cell r="G1321" t="str">
            <v>"ЕП КОНСУЛТ" ЕООД</v>
          </cell>
          <cell r="H1321" t="str">
            <v>366ДЛА019</v>
          </cell>
          <cell r="I1321">
            <v>42184</v>
          </cell>
          <cell r="J1321" t="str">
            <v>1980</v>
          </cell>
          <cell r="K1321">
            <v>1225.55</v>
          </cell>
          <cell r="L1321">
            <v>911.72</v>
          </cell>
          <cell r="M1321">
            <v>194.1</v>
          </cell>
          <cell r="N1321">
            <v>104.9</v>
          </cell>
          <cell r="O1321">
            <v>112624</v>
          </cell>
          <cell r="P1321">
            <v>177043</v>
          </cell>
          <cell r="Q1321">
            <v>95600</v>
          </cell>
          <cell r="R1321">
            <v>0</v>
          </cell>
          <cell r="S1321" t="str">
            <v>F</v>
          </cell>
          <cell r="T1321" t="str">
            <v>С</v>
          </cell>
          <cell r="U1321" t="str">
            <v>Изолация на външна стена , Изолация на покрив, Подмяна на дограма</v>
          </cell>
          <cell r="V1321">
            <v>81411</v>
          </cell>
          <cell r="W1321">
            <v>27.99</v>
          </cell>
          <cell r="X1321">
            <v>9767</v>
          </cell>
          <cell r="Y1321">
            <v>52965.81</v>
          </cell>
          <cell r="Z1321">
            <v>5.4229000000000003</v>
          </cell>
          <cell r="AA1321" t="str">
            <v>ОП РР „Енергийно обн. на бълг. домове"</v>
          </cell>
          <cell r="AB1321">
            <v>45.98</v>
          </cell>
        </row>
        <row r="1322">
          <cell r="A1322">
            <v>176811031</v>
          </cell>
          <cell r="B1322" t="str">
            <v>СДРУЖЕНИЕ НА СОБСТВЕНИЦИТЕ "ул. СТРАЖАТА #1 вх.Б, гр. КАРЛОВО, ОБЩИНА КАРЛОВО"</v>
          </cell>
          <cell r="C1322" t="str">
            <v>МЖС-КАРЛОВО, УЛ. "СТРАЖАТА" 1, ВХ. Б</v>
          </cell>
          <cell r="D1322" t="str">
            <v>обл.ПЛОВДИВ</v>
          </cell>
          <cell r="E1322" t="str">
            <v>общ.КАРЛОВО</v>
          </cell>
          <cell r="F1322" t="str">
            <v>гр.КАРЛОВО</v>
          </cell>
          <cell r="G1322" t="str">
            <v>"ЕП КОНСУЛТ" ЕООД</v>
          </cell>
          <cell r="H1322" t="str">
            <v>366ДЛА020</v>
          </cell>
          <cell r="I1322">
            <v>42184</v>
          </cell>
          <cell r="J1322" t="str">
            <v>1990</v>
          </cell>
          <cell r="K1322">
            <v>1370.8</v>
          </cell>
          <cell r="L1322">
            <v>1286.8</v>
          </cell>
          <cell r="M1322">
            <v>184.5</v>
          </cell>
          <cell r="N1322">
            <v>75.599999999999994</v>
          </cell>
          <cell r="O1322">
            <v>159106</v>
          </cell>
          <cell r="P1322">
            <v>237417</v>
          </cell>
          <cell r="Q1322">
            <v>97300</v>
          </cell>
          <cell r="R1322">
            <v>0</v>
          </cell>
          <cell r="S1322" t="str">
            <v>С</v>
          </cell>
          <cell r="T1322" t="str">
            <v>B</v>
          </cell>
          <cell r="U1322" t="str">
            <v>Изолация на външна стена , Изолация на покрив, Подмяна на дограма</v>
          </cell>
          <cell r="V1322">
            <v>140097</v>
          </cell>
          <cell r="W1322">
            <v>18.39</v>
          </cell>
          <cell r="X1322">
            <v>12139.21</v>
          </cell>
          <cell r="Y1322">
            <v>79944.84</v>
          </cell>
          <cell r="Z1322">
            <v>6.5856000000000003</v>
          </cell>
          <cell r="AA1322" t="str">
            <v>ОП РР „Енергийно обн. на бълг. домове"</v>
          </cell>
          <cell r="AB1322">
            <v>59</v>
          </cell>
        </row>
        <row r="1323">
          <cell r="A1323">
            <v>176784043</v>
          </cell>
          <cell r="B1323" t="str">
            <v>СДРУЖЕНИЕ на СОБСТВЕНИЦИТЕ "ТИЦ-Босилек, гр. Пловдив, Общ. Пловдив, район Изток, ул. Босилек #4,6,8,</v>
          </cell>
          <cell r="C1323" t="str">
            <v>МЖС-ПЛОВДИВ, ЖК ИЗГРЕВ</v>
          </cell>
          <cell r="D1323" t="str">
            <v>обл.ПЛОВДИВ</v>
          </cell>
          <cell r="E1323" t="str">
            <v>общ.ПЛОВДИВ</v>
          </cell>
          <cell r="F1323" t="str">
            <v>гр.ПЛОВДИВ</v>
          </cell>
          <cell r="G1323" t="str">
            <v>"ЕП КОНСУЛТ" ЕООД</v>
          </cell>
          <cell r="H1323" t="str">
            <v>366ДЛА021</v>
          </cell>
          <cell r="I1323">
            <v>42184</v>
          </cell>
          <cell r="J1323" t="str">
            <v>1976</v>
          </cell>
          <cell r="K1323">
            <v>2731.26</v>
          </cell>
          <cell r="L1323">
            <v>2554.62</v>
          </cell>
          <cell r="M1323">
            <v>110.5</v>
          </cell>
          <cell r="N1323">
            <v>56.2</v>
          </cell>
          <cell r="O1323">
            <v>150788</v>
          </cell>
          <cell r="P1323">
            <v>282228</v>
          </cell>
          <cell r="Q1323">
            <v>143773</v>
          </cell>
          <cell r="R1323">
            <v>0</v>
          </cell>
          <cell r="S1323" t="str">
            <v>E</v>
          </cell>
          <cell r="T1323" t="str">
            <v>B</v>
          </cell>
          <cell r="U1323" t="str">
            <v>Изолация на външна стена , Изолация на под, Изолация на покрив, Подмяна на дограма</v>
          </cell>
          <cell r="V1323">
            <v>138456</v>
          </cell>
          <cell r="W1323">
            <v>340.19</v>
          </cell>
          <cell r="X1323">
            <v>25753</v>
          </cell>
          <cell r="Y1323">
            <v>195025.95</v>
          </cell>
          <cell r="Z1323">
            <v>7.5728999999999997</v>
          </cell>
          <cell r="AA1323" t="str">
            <v>ОП РР „Енергийно обн. на бълг. домове"</v>
          </cell>
          <cell r="AB1323">
            <v>49.05</v>
          </cell>
        </row>
        <row r="1324">
          <cell r="A1324">
            <v>176788166</v>
          </cell>
          <cell r="B1324" t="str">
            <v>СДРУЖЕНИЕ на СОБСТВЕНИЦИТЕ "ПЛОВДИВ-СЕВЕРЕН - НИКОЛА КАРАДЖОВ 13"</v>
          </cell>
          <cell r="C1324" t="str">
            <v>ЖИЛ. СГР.-ПЛОВДИВ, УЛ. "Н. КАРАДЖОВ" 13</v>
          </cell>
          <cell r="D1324" t="str">
            <v>обл.ПЛОВДИВ</v>
          </cell>
          <cell r="E1324" t="str">
            <v>общ.ПЛОВДИВ</v>
          </cell>
          <cell r="F1324" t="str">
            <v>гр.ПЛОВДИВ</v>
          </cell>
          <cell r="G1324" t="str">
            <v>"ЕП КОНСУЛТ" ЕООД</v>
          </cell>
          <cell r="H1324" t="str">
            <v>366ДЛА022</v>
          </cell>
          <cell r="I1324">
            <v>42184</v>
          </cell>
          <cell r="J1324" t="str">
            <v>1997</v>
          </cell>
          <cell r="K1324">
            <v>1708.9</v>
          </cell>
          <cell r="L1324">
            <v>1604.49</v>
          </cell>
          <cell r="M1324">
            <v>172.8</v>
          </cell>
          <cell r="N1324">
            <v>117.3</v>
          </cell>
          <cell r="O1324">
            <v>148939</v>
          </cell>
          <cell r="P1324">
            <v>277115</v>
          </cell>
          <cell r="Q1324">
            <v>188200</v>
          </cell>
          <cell r="R1324">
            <v>95674.240000000005</v>
          </cell>
          <cell r="S1324" t="str">
            <v>E</v>
          </cell>
          <cell r="T1324" t="str">
            <v>С</v>
          </cell>
          <cell r="U1324" t="str">
            <v>Изолация на външна стена , Изолация на покрив, Подмяна на дограма</v>
          </cell>
          <cell r="V1324">
            <v>88890</v>
          </cell>
          <cell r="W1324">
            <v>25.78</v>
          </cell>
          <cell r="X1324">
            <v>7822</v>
          </cell>
          <cell r="Y1324">
            <v>71494.5</v>
          </cell>
          <cell r="Z1324">
            <v>9.1401000000000003</v>
          </cell>
          <cell r="AA1324" t="str">
            <v>ОП РР „Енергийно обн. на бълг. домове"</v>
          </cell>
          <cell r="AB1324">
            <v>32.07</v>
          </cell>
        </row>
        <row r="1325">
          <cell r="A1325">
            <v>176791739</v>
          </cell>
          <cell r="B1325" t="str">
            <v>СДРУЖЕНИЕ НА СОБСТВЕНИЦИТЕ "СТРЯМА 24" гр. КАРЛОВО, ОБЩИНА КАРЛОВО, ул. СТРЯМА #24</v>
          </cell>
          <cell r="C1325" t="str">
            <v>ЖИЛ. СГР.-КАРЛОВО, УЛ. "СТРЯМА" 24</v>
          </cell>
          <cell r="D1325" t="str">
            <v>обл.ПЛОВДИВ</v>
          </cell>
          <cell r="E1325" t="str">
            <v>общ.КАРЛОВО</v>
          </cell>
          <cell r="F1325" t="str">
            <v>гр.КАРЛОВО</v>
          </cell>
          <cell r="G1325" t="str">
            <v>"ЕП КОНСУЛТ" ЕООД</v>
          </cell>
          <cell r="H1325" t="str">
            <v>366ДЛА023</v>
          </cell>
          <cell r="I1325">
            <v>42191</v>
          </cell>
          <cell r="J1325" t="str">
            <v>1971</v>
          </cell>
          <cell r="K1325">
            <v>2565.25</v>
          </cell>
          <cell r="L1325">
            <v>1703.09</v>
          </cell>
          <cell r="M1325">
            <v>183.1</v>
          </cell>
          <cell r="N1325">
            <v>97.1</v>
          </cell>
          <cell r="O1325">
            <v>138978</v>
          </cell>
          <cell r="P1325">
            <v>311786</v>
          </cell>
          <cell r="Q1325">
            <v>165400</v>
          </cell>
          <cell r="R1325">
            <v>0</v>
          </cell>
          <cell r="S1325" t="str">
            <v>E</v>
          </cell>
          <cell r="T1325" t="str">
            <v>С</v>
          </cell>
          <cell r="U1325" t="str">
            <v>Изолация на външна стена , Изолация на покрив, Мерки по осветление, Подмяна на дограма</v>
          </cell>
          <cell r="V1325">
            <v>146419</v>
          </cell>
          <cell r="W1325">
            <v>34.61</v>
          </cell>
          <cell r="X1325">
            <v>15385.82</v>
          </cell>
          <cell r="Y1325">
            <v>191908.4</v>
          </cell>
          <cell r="Z1325">
            <v>12.473000000000001</v>
          </cell>
          <cell r="AA1325" t="str">
            <v>ОП РР „Енергийно обн. на бълг. домове"</v>
          </cell>
          <cell r="AB1325">
            <v>46.96</v>
          </cell>
        </row>
        <row r="1326">
          <cell r="A1326">
            <v>176793900</v>
          </cell>
          <cell r="B1326" t="str">
            <v>СДРУЖЕНИЕ НА СОБСТВЕНИЦИТЕ ""ИЗТОЧЕН", гр. ПЛОВДИВ, Община ПЛОВДИВ, Район "ЦЕНТРАЛЕН", бул. "ИЗТОЧЕН</v>
          </cell>
          <cell r="C1326" t="str">
            <v>МЖС-ПЛОВДИВ, БУЛ. "ИЗТОЧЕН" 111</v>
          </cell>
          <cell r="D1326" t="str">
            <v>обл.ПЛОВДИВ</v>
          </cell>
          <cell r="E1326" t="str">
            <v>общ.ПЛОВДИВ</v>
          </cell>
          <cell r="F1326" t="str">
            <v>гр.ПЛОВДИВ</v>
          </cell>
          <cell r="G1326" t="str">
            <v>"ЕП КОНСУЛТ" ЕООД</v>
          </cell>
          <cell r="H1326" t="str">
            <v>366ДЛА024</v>
          </cell>
          <cell r="I1326">
            <v>42191</v>
          </cell>
          <cell r="J1326" t="str">
            <v>1964</v>
          </cell>
          <cell r="K1326">
            <v>1647.49</v>
          </cell>
          <cell r="L1326">
            <v>1238</v>
          </cell>
          <cell r="M1326">
            <v>148.4</v>
          </cell>
          <cell r="N1326">
            <v>87.2</v>
          </cell>
          <cell r="O1326">
            <v>95940</v>
          </cell>
          <cell r="P1326">
            <v>183756</v>
          </cell>
          <cell r="Q1326">
            <v>107906</v>
          </cell>
          <cell r="R1326">
            <v>0</v>
          </cell>
          <cell r="S1326" t="str">
            <v>E</v>
          </cell>
          <cell r="T1326" t="str">
            <v>С</v>
          </cell>
          <cell r="U1326" t="str">
            <v>Изолация на външна стена , Изолация на покрив, Подмяна на дограма</v>
          </cell>
          <cell r="V1326">
            <v>75849.995999999999</v>
          </cell>
          <cell r="W1326">
            <v>34.04</v>
          </cell>
          <cell r="X1326">
            <v>9651.1087000000007</v>
          </cell>
          <cell r="Y1326">
            <v>133534.12</v>
          </cell>
          <cell r="Z1326">
            <v>13.8361</v>
          </cell>
          <cell r="AA1326" t="str">
            <v>ОП РР „Енергийно обн. на бълг. домове"</v>
          </cell>
          <cell r="AB1326">
            <v>41.27</v>
          </cell>
        </row>
        <row r="1327">
          <cell r="A1327">
            <v>176809571</v>
          </cell>
          <cell r="B1327" t="str">
            <v>СДРУЖЕНИЕ НА СОБСТВЕНИЦИТЕ "гр. ПЛОВДИВ, РАЙОН "ЦЕНТРАЛЕН", ул. "ЕКЗАРХ ЙОСИФ" # 18"</v>
          </cell>
          <cell r="C1327" t="str">
            <v>ЖИЛ. СГРАДА-ПЛОВДИВ, УЛ. "ЕКЗАРХ ЙОСИФ" 18</v>
          </cell>
          <cell r="D1327" t="str">
            <v>обл.ПЛОВДИВ</v>
          </cell>
          <cell r="E1327" t="str">
            <v>общ.ПЛОВДИВ</v>
          </cell>
          <cell r="F1327" t="str">
            <v>гр.ПЛОВДИВ</v>
          </cell>
          <cell r="G1327" t="str">
            <v>"ЕП КОНСУЛТ" ЕООД</v>
          </cell>
          <cell r="H1327" t="str">
            <v>366ДЛА025</v>
          </cell>
          <cell r="I1327">
            <v>42192</v>
          </cell>
          <cell r="J1327" t="str">
            <v>1964</v>
          </cell>
          <cell r="K1327">
            <v>2762.89</v>
          </cell>
          <cell r="L1327">
            <v>1630.62</v>
          </cell>
          <cell r="M1327">
            <v>107.6</v>
          </cell>
          <cell r="N1327">
            <v>82.2</v>
          </cell>
          <cell r="O1327">
            <v>132294</v>
          </cell>
          <cell r="P1327">
            <v>175533</v>
          </cell>
          <cell r="Q1327">
            <v>134000</v>
          </cell>
          <cell r="R1327">
            <v>0</v>
          </cell>
          <cell r="S1327" t="str">
            <v>E</v>
          </cell>
          <cell r="T1327" t="str">
            <v>С</v>
          </cell>
          <cell r="U1327" t="str">
            <v>Изолация на външна стена , Изолация на покрив, Подмяна на дограма</v>
          </cell>
          <cell r="V1327">
            <v>41500</v>
          </cell>
          <cell r="W1327">
            <v>28.69</v>
          </cell>
          <cell r="X1327">
            <v>6598</v>
          </cell>
          <cell r="Y1327">
            <v>83526.55</v>
          </cell>
          <cell r="Z1327">
            <v>12.6593</v>
          </cell>
          <cell r="AA1327" t="str">
            <v>ОП РР „Енергийно обн. на бълг. домове"</v>
          </cell>
          <cell r="AB1327">
            <v>23.64</v>
          </cell>
        </row>
        <row r="1328">
          <cell r="A1328">
            <v>176809963</v>
          </cell>
          <cell r="B1328" t="str">
            <v>СДРУЖЕНИЕ НА СОБСТВЕНИЦИТЕ "СВЕТЛИНА, гр. ПЛОВДИВ, ул. ЛЕОНАРДО ДА ВИНЧИ #49"</v>
          </cell>
          <cell r="C1328" t="str">
            <v>МЖС-ПЛОВДИВ, УЛ. "Л. ДА ВИНЧИ" 49</v>
          </cell>
          <cell r="D1328" t="str">
            <v>обл.ПЛОВДИВ</v>
          </cell>
          <cell r="E1328" t="str">
            <v>общ.ПЛОВДИВ</v>
          </cell>
          <cell r="F1328" t="str">
            <v>гр.ПЛОВДИВ</v>
          </cell>
          <cell r="G1328" t="str">
            <v>"ЕП КОНСУЛТ" ЕООД</v>
          </cell>
          <cell r="H1328" t="str">
            <v>366ДЛА026</v>
          </cell>
          <cell r="I1328">
            <v>42194</v>
          </cell>
          <cell r="J1328" t="str">
            <v>1964</v>
          </cell>
          <cell r="K1328">
            <v>1064.3900000000001</v>
          </cell>
          <cell r="L1328">
            <v>751.25</v>
          </cell>
          <cell r="M1328">
            <v>112.2</v>
          </cell>
          <cell r="N1328">
            <v>79.8</v>
          </cell>
          <cell r="O1328">
            <v>48876</v>
          </cell>
          <cell r="P1328">
            <v>84223</v>
          </cell>
          <cell r="Q1328">
            <v>59965</v>
          </cell>
          <cell r="R1328">
            <v>0</v>
          </cell>
          <cell r="S1328" t="str">
            <v>E</v>
          </cell>
          <cell r="T1328" t="str">
            <v>С</v>
          </cell>
          <cell r="U1328" t="str">
            <v>Изолация на външна стена , Подмяна на дограма</v>
          </cell>
          <cell r="V1328">
            <v>24260</v>
          </cell>
          <cell r="W1328">
            <v>19.87</v>
          </cell>
          <cell r="X1328">
            <v>4366.4399999999996</v>
          </cell>
          <cell r="Y1328">
            <v>48051.21</v>
          </cell>
          <cell r="Z1328">
            <v>11.0046</v>
          </cell>
          <cell r="AA1328" t="str">
            <v>ОП РР „Енергийно обн. на бълг. домове"</v>
          </cell>
          <cell r="AB1328">
            <v>28.8</v>
          </cell>
        </row>
        <row r="1329">
          <cell r="A1329">
            <v>176810140</v>
          </cell>
          <cell r="B1329" t="str">
            <v>СДРУЖЕНИЕ НА СОБСТВЕНИЦИТЕ "ТРИМОНЦИУМ, гр. ПЛОВДИВ, РАЙОН ЦЕНТРАЛЕН, бул. РУСКИ #137А"</v>
          </cell>
          <cell r="C1329" t="str">
            <v>МНОГ. ЖИЛ. СГР.-ПЛОВДИВ, БУЛ. "РУСКИ" 137А</v>
          </cell>
          <cell r="D1329" t="str">
            <v>обл.ПЛОВДИВ</v>
          </cell>
          <cell r="E1329" t="str">
            <v>общ.ПЛОВДИВ</v>
          </cell>
          <cell r="F1329" t="str">
            <v>гр.ПЛОВДИВ</v>
          </cell>
          <cell r="G1329" t="str">
            <v>"ЕП КОНСУЛТ" ЕООД</v>
          </cell>
          <cell r="H1329" t="str">
            <v>366ДЛА027</v>
          </cell>
          <cell r="I1329">
            <v>42195</v>
          </cell>
          <cell r="J1329" t="str">
            <v>1964</v>
          </cell>
          <cell r="K1329">
            <v>1323.52</v>
          </cell>
          <cell r="L1329">
            <v>986.73</v>
          </cell>
          <cell r="M1329">
            <v>108.8</v>
          </cell>
          <cell r="N1329">
            <v>78.599999999999994</v>
          </cell>
          <cell r="O1329">
            <v>60595</v>
          </cell>
          <cell r="P1329">
            <v>107373</v>
          </cell>
          <cell r="Q1329">
            <v>77571</v>
          </cell>
          <cell r="R1329">
            <v>0</v>
          </cell>
          <cell r="S1329" t="str">
            <v>E</v>
          </cell>
          <cell r="T1329" t="str">
            <v>С</v>
          </cell>
          <cell r="U1329" t="str">
            <v>Изолация на външна стена , Изолация на покрив, Мерки по осветление, Подмяна на дограма</v>
          </cell>
          <cell r="V1329">
            <v>29801</v>
          </cell>
          <cell r="W1329">
            <v>24.41</v>
          </cell>
          <cell r="X1329">
            <v>5370</v>
          </cell>
          <cell r="Y1329">
            <v>56330</v>
          </cell>
          <cell r="Z1329">
            <v>10.489699999999999</v>
          </cell>
          <cell r="AA1329" t="str">
            <v>ОП РР „Енергийно обн. на бълг. домове"</v>
          </cell>
          <cell r="AB1329">
            <v>27.75</v>
          </cell>
        </row>
        <row r="1330">
          <cell r="A1330">
            <v>176793633</v>
          </cell>
          <cell r="B1330" t="str">
            <v>СДРУЖЕНИЕ НА СОБСТВЕНИЦИТЕ "ЖСК "КАРАМФИЛ", гр. ПЛОВДИВ, ул. "ОКОЛЧИЦА" # 12, район "ЮЖЕН""</v>
          </cell>
          <cell r="C1330" t="str">
            <v>МЖС-ПЛОВДИВ, "ОКОЛЧИЦА" 12</v>
          </cell>
          <cell r="D1330" t="str">
            <v>обл.ПЛОВДИВ</v>
          </cell>
          <cell r="E1330" t="str">
            <v>общ.ПЛОВДИВ</v>
          </cell>
          <cell r="F1330" t="str">
            <v>гр.ПЛОВДИВ</v>
          </cell>
          <cell r="G1330" t="str">
            <v>"ЕП КОНСУЛТ" ЕООД</v>
          </cell>
          <cell r="H1330" t="str">
            <v>366ДЛА028</v>
          </cell>
          <cell r="I1330">
            <v>42195</v>
          </cell>
          <cell r="J1330" t="str">
            <v>1975</v>
          </cell>
          <cell r="K1330">
            <v>1487.11</v>
          </cell>
          <cell r="L1330">
            <v>953.92</v>
          </cell>
          <cell r="M1330">
            <v>92.5</v>
          </cell>
          <cell r="N1330">
            <v>69.5</v>
          </cell>
          <cell r="O1330">
            <v>68715</v>
          </cell>
          <cell r="P1330">
            <v>88275</v>
          </cell>
          <cell r="Q1330">
            <v>66343</v>
          </cell>
          <cell r="R1330">
            <v>0</v>
          </cell>
          <cell r="S1330" t="str">
            <v>D</v>
          </cell>
          <cell r="T1330" t="str">
            <v>С</v>
          </cell>
          <cell r="U1330" t="str">
            <v>Изолация на външна стена , Изолация на покрив, Подмяна на дограма</v>
          </cell>
          <cell r="V1330">
            <v>21931</v>
          </cell>
          <cell r="W1330">
            <v>17.96</v>
          </cell>
          <cell r="X1330">
            <v>3947.58</v>
          </cell>
          <cell r="Y1330">
            <v>50247.21</v>
          </cell>
          <cell r="Z1330">
            <v>12.7286</v>
          </cell>
          <cell r="AA1330" t="str">
            <v>ОП РР „Енергийно обн. на бълг. домове"</v>
          </cell>
          <cell r="AB1330">
            <v>24.84</v>
          </cell>
        </row>
        <row r="1331">
          <cell r="A1331">
            <v>176808996</v>
          </cell>
          <cell r="B1331" t="str">
            <v>СДРУЖЕНИЕ НА СОБСТВЕНИЦИТЕ "гр. ПЛОВДИВ, жк. ТРАКИЯ, блок 237, вх. Б"</v>
          </cell>
          <cell r="C1331" t="str">
            <v>ЖИЛ. СГРАДА-ПЛОВДИВ, "ТРАКИЯ", БЛ. 237, Б</v>
          </cell>
          <cell r="D1331" t="str">
            <v>обл.ПЛОВДИВ</v>
          </cell>
          <cell r="E1331" t="str">
            <v>общ.ПЛОВДИВ</v>
          </cell>
          <cell r="F1331" t="str">
            <v>гр.ПЛОВДИВ</v>
          </cell>
          <cell r="G1331" t="str">
            <v>"ЕП КОНСУЛТ" ЕООД</v>
          </cell>
          <cell r="H1331" t="str">
            <v>366ДЛА029</v>
          </cell>
          <cell r="I1331">
            <v>42198</v>
          </cell>
          <cell r="J1331" t="str">
            <v>1990</v>
          </cell>
          <cell r="K1331">
            <v>1920.69</v>
          </cell>
          <cell r="L1331">
            <v>1575.69</v>
          </cell>
          <cell r="M1331">
            <v>118.5</v>
          </cell>
          <cell r="N1331">
            <v>78.3</v>
          </cell>
          <cell r="O1331">
            <v>109323</v>
          </cell>
          <cell r="P1331">
            <v>186796</v>
          </cell>
          <cell r="Q1331">
            <v>123349</v>
          </cell>
          <cell r="R1331">
            <v>0</v>
          </cell>
          <cell r="S1331" t="str">
            <v>E</v>
          </cell>
          <cell r="T1331" t="str">
            <v>С</v>
          </cell>
          <cell r="U1331" t="str">
            <v>Изолация на външна стена , Изолация на покрив, Мерки по осветление, Подмяна на дограма</v>
          </cell>
          <cell r="V1331">
            <v>63447</v>
          </cell>
          <cell r="W1331">
            <v>36.01</v>
          </cell>
          <cell r="X1331">
            <v>8786.6</v>
          </cell>
          <cell r="Y1331">
            <v>82061.460000000006</v>
          </cell>
          <cell r="Z1331">
            <v>9.3392999999999997</v>
          </cell>
          <cell r="AA1331" t="str">
            <v>ОП РР „Енергийно обн. на бълг. домове"</v>
          </cell>
          <cell r="AB1331">
            <v>33.96</v>
          </cell>
        </row>
        <row r="1332">
          <cell r="A1332">
            <v>176780066</v>
          </cell>
          <cell r="B1332" t="str">
            <v>СДРУЖЕНИЕ на СОБСТВЕНИЦИТЕ "ХРИСТО Г. ДАНОВ #4" - гр. ПЛОВДИВ, Общ. ПЛОВДИВ, Район "Централен"</v>
          </cell>
          <cell r="C1332" t="str">
            <v>МЖС-ПЛОВДИВ, РАЙОН ЦЕНТРАЛЕН</v>
          </cell>
          <cell r="D1332" t="str">
            <v>обл.ПЛОВДИВ</v>
          </cell>
          <cell r="E1332" t="str">
            <v>общ.ПЛОВДИВ</v>
          </cell>
          <cell r="F1332" t="str">
            <v>гр.ПЛОВДИВ</v>
          </cell>
          <cell r="G1332" t="str">
            <v>"ЕП КОНСУЛТ" ЕООД</v>
          </cell>
          <cell r="H1332" t="str">
            <v>366ДЛА030</v>
          </cell>
          <cell r="I1332">
            <v>42199</v>
          </cell>
          <cell r="J1332" t="str">
            <v>1938</v>
          </cell>
          <cell r="K1332">
            <v>1279.4100000000001</v>
          </cell>
          <cell r="L1332">
            <v>1166.92</v>
          </cell>
          <cell r="M1332">
            <v>125.3</v>
          </cell>
          <cell r="N1332">
            <v>79.3</v>
          </cell>
          <cell r="O1332">
            <v>94214</v>
          </cell>
          <cell r="P1332">
            <v>146227</v>
          </cell>
          <cell r="Q1332">
            <v>92573</v>
          </cell>
          <cell r="R1332">
            <v>0</v>
          </cell>
          <cell r="S1332" t="str">
            <v>D</v>
          </cell>
          <cell r="T1332" t="str">
            <v>С</v>
          </cell>
          <cell r="U1332" t="str">
            <v>Изолация на външна стена , Изолация на покрив, Подмяна на дограма</v>
          </cell>
          <cell r="V1332">
            <v>53654</v>
          </cell>
          <cell r="W1332">
            <v>43.94</v>
          </cell>
          <cell r="X1332">
            <v>9657.7199999999993</v>
          </cell>
          <cell r="Y1332">
            <v>80879.98</v>
          </cell>
          <cell r="Z1332">
            <v>8.3745999999999992</v>
          </cell>
          <cell r="AA1332" t="str">
            <v>ОП РР „Енергийно обн. на бълг. домове"</v>
          </cell>
          <cell r="AB1332">
            <v>36.69</v>
          </cell>
        </row>
        <row r="1333">
          <cell r="A1333">
            <v>176802203</v>
          </cell>
          <cell r="B1333" t="str">
            <v>СДРУЖЕНИЕ НА СОБСТВЕНИЦИТЕ, гр.Кърджали, жк.Байкал,ул.Джебелска # 8,вх.А и Б</v>
          </cell>
          <cell r="C1333" t="str">
            <v>ЖИЛ. СГРАДА-КЪРДЖАЛИ, УЛ. "ДЖЕБЕЛСКА" № 8</v>
          </cell>
          <cell r="D1333" t="str">
            <v>обл.КЪРДЖАЛИ</v>
          </cell>
          <cell r="E1333" t="str">
            <v>общ.КЪРДЖАЛИ</v>
          </cell>
          <cell r="F1333" t="str">
            <v>гр.КЪРДЖАЛИ</v>
          </cell>
          <cell r="G1333" t="str">
            <v>"ЕП КОНСУЛТ" ЕООД</v>
          </cell>
          <cell r="H1333" t="str">
            <v>366ДЛА031</v>
          </cell>
          <cell r="I1333">
            <v>42206</v>
          </cell>
          <cell r="J1333" t="str">
            <v>1976</v>
          </cell>
          <cell r="K1333">
            <v>3320.95</v>
          </cell>
          <cell r="L1333">
            <v>2283.3000000000002</v>
          </cell>
          <cell r="M1333">
            <v>175.5</v>
          </cell>
          <cell r="N1333">
            <v>87.6</v>
          </cell>
          <cell r="O1333">
            <v>173005</v>
          </cell>
          <cell r="P1333">
            <v>400464</v>
          </cell>
          <cell r="Q1333">
            <v>199900</v>
          </cell>
          <cell r="R1333">
            <v>0</v>
          </cell>
          <cell r="S1333" t="str">
            <v>E</v>
          </cell>
          <cell r="T1333" t="str">
            <v>С</v>
          </cell>
          <cell r="U1333" t="str">
            <v>Изолация на външна стена , Изолация на под, Изолация на покрив, Мерки по осветление, Подмяна на дограма</v>
          </cell>
          <cell r="V1333">
            <v>200574</v>
          </cell>
          <cell r="W1333">
            <v>74.218999999999994</v>
          </cell>
          <cell r="X1333">
            <v>24732.1</v>
          </cell>
          <cell r="Y1333">
            <v>124084.64</v>
          </cell>
          <cell r="Z1333">
            <v>5.0171000000000001</v>
          </cell>
          <cell r="AA1333" t="str">
            <v>ОП РР „Енергийно обн. на бълг. домове"</v>
          </cell>
          <cell r="AB1333">
            <v>50.08</v>
          </cell>
        </row>
        <row r="1334">
          <cell r="A1334">
            <v>176808786</v>
          </cell>
          <cell r="B1334" t="str">
            <v>СДРУЖЕНИЕ НА СОБСТВЕНИЦИТЕ "ПЛОВДИВ, Район ЦЕНТРАЛЕН, улица ИВАН РАДОСЛАВОВ 13-15"</v>
          </cell>
          <cell r="C1334" t="str">
            <v>МЖС-ПЛОВДИВ, "ИВ. РАДОСЛАВОВ" 13-15</v>
          </cell>
          <cell r="D1334" t="str">
            <v>обл.ПЛОВДИВ</v>
          </cell>
          <cell r="E1334" t="str">
            <v>общ.ПЛОВДИВ</v>
          </cell>
          <cell r="F1334" t="str">
            <v>гр.ПЛОВДИВ</v>
          </cell>
          <cell r="G1334" t="str">
            <v>"ЕП КОНСУЛТ" ЕООД</v>
          </cell>
          <cell r="H1334" t="str">
            <v>366ДЛА032</v>
          </cell>
          <cell r="I1334">
            <v>42208</v>
          </cell>
          <cell r="J1334" t="str">
            <v>1997</v>
          </cell>
          <cell r="K1334">
            <v>4178.1000000000004</v>
          </cell>
          <cell r="L1334">
            <v>3497.93</v>
          </cell>
          <cell r="M1334">
            <v>190</v>
          </cell>
          <cell r="N1334">
            <v>129.19999999999999</v>
          </cell>
          <cell r="O1334">
            <v>406099</v>
          </cell>
          <cell r="P1334">
            <v>664756</v>
          </cell>
          <cell r="Q1334">
            <v>451840</v>
          </cell>
          <cell r="R1334">
            <v>257870.42</v>
          </cell>
          <cell r="S1334" t="str">
            <v>E</v>
          </cell>
          <cell r="T1334" t="str">
            <v>С</v>
          </cell>
          <cell r="U1334" t="str">
            <v>Изолация на външна стена , Изолация на под, Изолация на покрив, Подмяна на дограма</v>
          </cell>
          <cell r="V1334">
            <v>212916</v>
          </cell>
          <cell r="W1334">
            <v>71.739999999999995</v>
          </cell>
          <cell r="X1334">
            <v>20860.23</v>
          </cell>
          <cell r="Y1334">
            <v>139178.04</v>
          </cell>
          <cell r="Z1334">
            <v>6.6718999999999999</v>
          </cell>
          <cell r="AA1334" t="str">
            <v>ОП РР „Енергийно обн. на бълг. домове"</v>
          </cell>
          <cell r="AB1334">
            <v>32.020000000000003</v>
          </cell>
        </row>
        <row r="1335">
          <cell r="A1335">
            <v>176807922</v>
          </cell>
          <cell r="B1335" t="str">
            <v>СДРУЖЕНИЕ НА СОБСТВЕНИЦИТЕ "СС, гр. ПЛОВДИВ, бул. ЦАРИГРАДСКО ШОСЕ #32, РАЙОН ИЗТОЧЕН"</v>
          </cell>
          <cell r="C1335" t="str">
            <v>ЖИЛ. СГР.-ПЛОВДИВ, БУЛ. "ЦАРИГРАДСКО ШОСЕ" 32</v>
          </cell>
          <cell r="D1335" t="str">
            <v>обл.ПЛОВДИВ</v>
          </cell>
          <cell r="E1335" t="str">
            <v>общ.ПЛОВДИВ</v>
          </cell>
          <cell r="F1335" t="str">
            <v>гр.ПЛОВДИВ</v>
          </cell>
          <cell r="G1335" t="str">
            <v>"ЕП КОНСУЛТ" ЕООД</v>
          </cell>
          <cell r="H1335" t="str">
            <v>366ДЛА033</v>
          </cell>
          <cell r="I1335">
            <v>42208</v>
          </cell>
          <cell r="J1335" t="str">
            <v>1992</v>
          </cell>
          <cell r="K1335">
            <v>2866.09</v>
          </cell>
          <cell r="L1335">
            <v>2120</v>
          </cell>
          <cell r="M1335">
            <v>190.9</v>
          </cell>
          <cell r="N1335">
            <v>117.1</v>
          </cell>
          <cell r="O1335">
            <v>260615</v>
          </cell>
          <cell r="P1335">
            <v>404637</v>
          </cell>
          <cell r="Q1335">
            <v>248165</v>
          </cell>
          <cell r="R1335">
            <v>196445.71</v>
          </cell>
          <cell r="S1335" t="str">
            <v>E</v>
          </cell>
          <cell r="T1335" t="str">
            <v>С</v>
          </cell>
          <cell r="U1335" t="str">
            <v>Изолация на външна стена , Подмяна на дограма</v>
          </cell>
          <cell r="V1335">
            <v>156472</v>
          </cell>
          <cell r="W1335">
            <v>50.34</v>
          </cell>
          <cell r="X1335">
            <v>14927.44</v>
          </cell>
          <cell r="Y1335">
            <v>114660.45</v>
          </cell>
          <cell r="Z1335">
            <v>7.6810999999999998</v>
          </cell>
          <cell r="AA1335" t="str">
            <v>ОП РР „Енергийно обн. на бълг. домове"</v>
          </cell>
          <cell r="AB1335">
            <v>38.659999999999997</v>
          </cell>
        </row>
        <row r="1336">
          <cell r="A1336">
            <v>176808804</v>
          </cell>
          <cell r="B1336" t="str">
            <v xml:space="preserve">СДРУЖЕНИЕ НА СОБСТВЕНИЦИТЕ ""МАРИЦА", гр. ПЛОВДИВ, Община ПЛОВДИВ, Район "ЦЕНТРАЛЕН", бул. "МАРИЦА" </v>
          </cell>
          <cell r="C1336" t="str">
            <v>МЖС-ПЛОВДИВ, БУЛ. "МАРИЦА" 38</v>
          </cell>
          <cell r="D1336" t="str">
            <v>обл.ПЛОВДИВ</v>
          </cell>
          <cell r="E1336" t="str">
            <v>общ.ПЛОВДИВ</v>
          </cell>
          <cell r="F1336" t="str">
            <v>гр.ПЛОВДИВ</v>
          </cell>
          <cell r="G1336" t="str">
            <v>"ЕП КОНСУЛТ" ЕООД</v>
          </cell>
          <cell r="H1336" t="str">
            <v>366ДЛА034</v>
          </cell>
          <cell r="I1336">
            <v>42211</v>
          </cell>
          <cell r="J1336" t="str">
            <v>1996</v>
          </cell>
          <cell r="K1336">
            <v>1189.48</v>
          </cell>
          <cell r="L1336">
            <v>921.01</v>
          </cell>
          <cell r="M1336">
            <v>104.8</v>
          </cell>
          <cell r="N1336">
            <v>61.5</v>
          </cell>
          <cell r="O1336">
            <v>89701</v>
          </cell>
          <cell r="P1336">
            <v>96546</v>
          </cell>
          <cell r="Q1336">
            <v>56654</v>
          </cell>
          <cell r="R1336">
            <v>0</v>
          </cell>
          <cell r="S1336" t="str">
            <v>D</v>
          </cell>
          <cell r="T1336" t="str">
            <v>B</v>
          </cell>
          <cell r="U1336" t="str">
            <v>ВЕИ, Изолация на външна стена , Изолация на под, Изолация на покрив, Мерки по осветление, Подмяна на дограма</v>
          </cell>
          <cell r="V1336">
            <v>39893</v>
          </cell>
          <cell r="W1336">
            <v>18.257000000000001</v>
          </cell>
          <cell r="X1336">
            <v>5481</v>
          </cell>
          <cell r="Y1336">
            <v>70680</v>
          </cell>
          <cell r="Z1336">
            <v>12.8954</v>
          </cell>
          <cell r="AA1336" t="str">
            <v>ОП РР „Енергийно обн. на бълг. домове"</v>
          </cell>
          <cell r="AB1336">
            <v>41.32</v>
          </cell>
        </row>
        <row r="1337">
          <cell r="A1337">
            <v>176783475</v>
          </cell>
          <cell r="B1337" t="str">
            <v>СДРУЖЕНИЕ на СОБСТВЕНИЦИТЕ "НАДЕЖДА" гр. ПЛОВДИВ, ул. ГЕН. ДАНАИЛ НИКОЛАЕВ #22</v>
          </cell>
          <cell r="C1337" t="str">
            <v>МЖС - ПЛОВДИВ</v>
          </cell>
          <cell r="D1337" t="str">
            <v>обл.ПЛОВДИВ</v>
          </cell>
          <cell r="E1337" t="str">
            <v>общ.ПЛОВДИВ</v>
          </cell>
          <cell r="F1337" t="str">
            <v>гр.ПЛОВДИВ</v>
          </cell>
          <cell r="G1337" t="str">
            <v>"ЕП КОНСУЛТ" ЕООД</v>
          </cell>
          <cell r="H1337" t="str">
            <v>366ДЛА035</v>
          </cell>
          <cell r="I1337">
            <v>42211</v>
          </cell>
          <cell r="J1337" t="str">
            <v>1977</v>
          </cell>
          <cell r="K1337">
            <v>2462.5</v>
          </cell>
          <cell r="L1337">
            <v>2175.16</v>
          </cell>
          <cell r="M1337">
            <v>186.7</v>
          </cell>
          <cell r="N1337">
            <v>137.19999999999999</v>
          </cell>
          <cell r="O1337">
            <v>224784</v>
          </cell>
          <cell r="P1337">
            <v>406112</v>
          </cell>
          <cell r="Q1337">
            <v>298470</v>
          </cell>
          <cell r="R1337">
            <v>155858.54999999999</v>
          </cell>
          <cell r="S1337" t="str">
            <v>E</v>
          </cell>
          <cell r="T1337" t="str">
            <v>С</v>
          </cell>
          <cell r="U1337" t="str">
            <v>Изолация на външна стена , Изолация на под, Мерки по осветление, Подмяна на дограма</v>
          </cell>
          <cell r="V1337">
            <v>107641</v>
          </cell>
          <cell r="W1337">
            <v>31.46</v>
          </cell>
          <cell r="X1337">
            <v>9727.2800000000007</v>
          </cell>
          <cell r="Y1337">
            <v>89374</v>
          </cell>
          <cell r="Z1337">
            <v>9.1879000000000008</v>
          </cell>
          <cell r="AA1337" t="str">
            <v>ОП РР „Енергийно обн. на бълг. домове"</v>
          </cell>
          <cell r="AB1337">
            <v>26.5</v>
          </cell>
        </row>
        <row r="1338">
          <cell r="A1338">
            <v>176811266</v>
          </cell>
          <cell r="B1338" t="str">
            <v>СДРУЖЕНИЕ НА СОБСТВЕНИЦИТЕ "ГР. СМОЛЯН УЛ."ПЪРВИ МАЙ" #59</v>
          </cell>
          <cell r="C1338" t="str">
            <v>МЖС  СМОЛЯН</v>
          </cell>
          <cell r="D1338" t="str">
            <v>обл.СМОЛЯН</v>
          </cell>
          <cell r="E1338" t="str">
            <v>общ.СМОЛЯН</v>
          </cell>
          <cell r="F1338" t="str">
            <v>гр.СМОЛЯН</v>
          </cell>
          <cell r="G1338" t="str">
            <v>"ЕП КОНСУЛТ" ЕООД</v>
          </cell>
          <cell r="H1338" t="str">
            <v>366ДЛА036</v>
          </cell>
          <cell r="I1338">
            <v>42222</v>
          </cell>
          <cell r="J1338" t="str">
            <v>1966</v>
          </cell>
          <cell r="K1338">
            <v>1548.3</v>
          </cell>
          <cell r="L1338">
            <v>947.34</v>
          </cell>
          <cell r="M1338">
            <v>280.89999999999998</v>
          </cell>
          <cell r="N1338">
            <v>128</v>
          </cell>
          <cell r="O1338">
            <v>151887</v>
          </cell>
          <cell r="P1338">
            <v>266028</v>
          </cell>
          <cell r="Q1338">
            <v>121200</v>
          </cell>
          <cell r="R1338">
            <v>0</v>
          </cell>
          <cell r="S1338" t="str">
            <v>F</v>
          </cell>
          <cell r="T1338" t="str">
            <v>С</v>
          </cell>
          <cell r="U1338" t="str">
            <v>Изолация на външна стена , Изолация на под, Изолация на покрив, Подмяна на дограма</v>
          </cell>
          <cell r="V1338">
            <v>144811</v>
          </cell>
          <cell r="W1338">
            <v>14.08</v>
          </cell>
          <cell r="X1338">
            <v>12869</v>
          </cell>
          <cell r="Y1338">
            <v>64720.13</v>
          </cell>
          <cell r="Z1338">
            <v>5.0290999999999997</v>
          </cell>
          <cell r="AA1338" t="str">
            <v>ОП РР „Енергийно обн. на бълг. домове"</v>
          </cell>
          <cell r="AB1338">
            <v>54.43</v>
          </cell>
        </row>
        <row r="1339">
          <cell r="A1339">
            <v>176803650</v>
          </cell>
          <cell r="B1339" t="str">
            <v>СДРУЖЕНИЕ НА СОБСТВЕНИЦИТЕ гр.СМОЛЯН ул.Капитан Петко Войвода # 2 бл.10</v>
          </cell>
          <cell r="C1339" t="str">
            <v>МЖС - -СМОЛЯН</v>
          </cell>
          <cell r="D1339" t="str">
            <v>обл.СМОЛЯН</v>
          </cell>
          <cell r="E1339" t="str">
            <v>общ.СМОЛЯН</v>
          </cell>
          <cell r="F1339" t="str">
            <v>гр.СМОЛЯН</v>
          </cell>
          <cell r="G1339" t="str">
            <v>"ЕП КОНСУЛТ" ЕООД</v>
          </cell>
          <cell r="H1339" t="str">
            <v>366ДЛА037</v>
          </cell>
          <cell r="I1339">
            <v>42224</v>
          </cell>
          <cell r="J1339" t="str">
            <v>1964</v>
          </cell>
          <cell r="K1339">
            <v>835.3</v>
          </cell>
          <cell r="L1339">
            <v>640.9</v>
          </cell>
          <cell r="M1339">
            <v>291.60000000000002</v>
          </cell>
          <cell r="N1339">
            <v>106.4</v>
          </cell>
          <cell r="O1339">
            <v>86205</v>
          </cell>
          <cell r="P1339">
            <v>186887</v>
          </cell>
          <cell r="Q1339">
            <v>68200</v>
          </cell>
          <cell r="R1339">
            <v>0</v>
          </cell>
          <cell r="S1339" t="str">
            <v>F</v>
          </cell>
          <cell r="T1339" t="str">
            <v>B</v>
          </cell>
          <cell r="U1339" t="str">
            <v>Изолация на външна стена , Изолация на под, Изолация на покрив, Подмяна на дограма</v>
          </cell>
          <cell r="V1339">
            <v>118637</v>
          </cell>
          <cell r="W1339">
            <v>9.7100000000000009</v>
          </cell>
          <cell r="X1339">
            <v>10310</v>
          </cell>
          <cell r="Y1339">
            <v>63675.3</v>
          </cell>
          <cell r="Z1339">
            <v>6.1760000000000002</v>
          </cell>
          <cell r="AA1339" t="str">
            <v>ОП РР „Енергийно обн. на бълг. домове"</v>
          </cell>
          <cell r="AB1339">
            <v>63.48</v>
          </cell>
        </row>
        <row r="1340">
          <cell r="A1340">
            <v>176808409</v>
          </cell>
          <cell r="B1340" t="str">
            <v>СДРУЖЕНИЕ НА СОБСТВЕНИЦИТЕ "ГР. СМОЛЯН, УЛ. КОКИЧЕ #5, БЛ.36, ВХ.А"</v>
          </cell>
          <cell r="C1340" t="str">
            <v>МЖС-СМОЛЯН, "НОВ ЦЕНТЪР"</v>
          </cell>
          <cell r="D1340" t="str">
            <v>обл.СМОЛЯН</v>
          </cell>
          <cell r="E1340" t="str">
            <v>общ.СМОЛЯН</v>
          </cell>
          <cell r="F1340" t="str">
            <v>гр.СМОЛЯН</v>
          </cell>
          <cell r="G1340" t="str">
            <v>"ЕП КОНСУЛТ" ЕООД</v>
          </cell>
          <cell r="H1340" t="str">
            <v>366ДЛА038</v>
          </cell>
          <cell r="I1340">
            <v>42226</v>
          </cell>
          <cell r="J1340" t="str">
            <v>1983</v>
          </cell>
          <cell r="K1340">
            <v>1499.5</v>
          </cell>
          <cell r="L1340">
            <v>836.34</v>
          </cell>
          <cell r="M1340">
            <v>328.7</v>
          </cell>
          <cell r="N1340">
            <v>124.2</v>
          </cell>
          <cell r="O1340">
            <v>139577</v>
          </cell>
          <cell r="P1340">
            <v>274772</v>
          </cell>
          <cell r="Q1340">
            <v>103800</v>
          </cell>
          <cell r="R1340">
            <v>0</v>
          </cell>
          <cell r="S1340" t="str">
            <v>G</v>
          </cell>
          <cell r="T1340" t="str">
            <v>С</v>
          </cell>
          <cell r="U1340" t="str">
            <v>Изолация на външна стена , Изолация на под, Изолация на покрив, Подмяна на дограма</v>
          </cell>
          <cell r="V1340">
            <v>170969</v>
          </cell>
          <cell r="W1340">
            <v>29.907</v>
          </cell>
          <cell r="X1340">
            <v>16867.8</v>
          </cell>
          <cell r="Y1340">
            <v>67722.14</v>
          </cell>
          <cell r="Z1340">
            <v>4.0148000000000001</v>
          </cell>
          <cell r="AA1340" t="str">
            <v>ОП РР „Енергийно обн. на бълг. домове"</v>
          </cell>
          <cell r="AB1340">
            <v>62.22</v>
          </cell>
        </row>
        <row r="1341">
          <cell r="A1341">
            <v>176810431</v>
          </cell>
          <cell r="B1341" t="str">
            <v>СДРУЖЕНИЕ ЗА СОБСТВЕНИЦИТЕ "ГР. СМОЛЯН, УЛ. КОКИЧЕ #7, БЛ. КЦ 40 ВХ. Б ЕФЕКТ</v>
          </cell>
          <cell r="C1341" t="str">
            <v>МЖС-СМОЛЯН, "НОВ ЦЕНТЪР"</v>
          </cell>
          <cell r="D1341" t="str">
            <v>обл.СМОЛЯН</v>
          </cell>
          <cell r="E1341" t="str">
            <v>общ.СМОЛЯН</v>
          </cell>
          <cell r="F1341" t="str">
            <v>гр.СМОЛЯН</v>
          </cell>
          <cell r="G1341" t="str">
            <v>"ЕП КОНСУЛТ" ЕООД</v>
          </cell>
          <cell r="H1341" t="str">
            <v>366ДЛА039</v>
          </cell>
          <cell r="I1341">
            <v>42226</v>
          </cell>
          <cell r="J1341" t="str">
            <v>1983</v>
          </cell>
          <cell r="K1341">
            <v>1601</v>
          </cell>
          <cell r="L1341">
            <v>96082</v>
          </cell>
          <cell r="M1341">
            <v>285.7</v>
          </cell>
          <cell r="N1341">
            <v>137.69999999999999</v>
          </cell>
          <cell r="O1341">
            <v>139577</v>
          </cell>
          <cell r="P1341">
            <v>274772</v>
          </cell>
          <cell r="Q1341">
            <v>132200</v>
          </cell>
          <cell r="R1341">
            <v>0</v>
          </cell>
          <cell r="S1341" t="str">
            <v>F</v>
          </cell>
          <cell r="T1341" t="str">
            <v>С</v>
          </cell>
          <cell r="U1341" t="str">
            <v>Изолация на външна стена , Изолация на под, Изолация на покрив, Подмяна на дограма</v>
          </cell>
          <cell r="V1341">
            <v>142303</v>
          </cell>
          <cell r="W1341">
            <v>13.85</v>
          </cell>
          <cell r="X1341">
            <v>12645.6</v>
          </cell>
          <cell r="Y1341">
            <v>69893.5</v>
          </cell>
          <cell r="Z1341">
            <v>5.5270999999999999</v>
          </cell>
          <cell r="AA1341" t="str">
            <v>ОП РР „Енергийно обн. на бълг. домове"</v>
          </cell>
          <cell r="AB1341">
            <v>51.78</v>
          </cell>
        </row>
        <row r="1342">
          <cell r="A1342">
            <v>176811056</v>
          </cell>
          <cell r="B1342" t="str">
            <v>СДРУЖЕНИЕ НА СОБСТВЕНИЦИТЕ "Гр. Хасково, Бадема, бл.23, вх.Б"</v>
          </cell>
          <cell r="C1342" t="str">
            <v>МЖС-ХАСКОВО, "БАДЕМА", БЛ. 23, ВХ. Б</v>
          </cell>
          <cell r="D1342" t="str">
            <v>обл.ХАСКОВО</v>
          </cell>
          <cell r="E1342" t="str">
            <v>общ.ХАСКОВО</v>
          </cell>
          <cell r="F1342" t="str">
            <v>гр.ХАСКОВО</v>
          </cell>
          <cell r="G1342" t="str">
            <v>"ЕП КОНСУЛТ" ЕООД</v>
          </cell>
          <cell r="H1342" t="str">
            <v>366ДЛА040</v>
          </cell>
          <cell r="I1342">
            <v>42227</v>
          </cell>
          <cell r="J1342" t="str">
            <v>1988</v>
          </cell>
          <cell r="K1342">
            <v>1516.25</v>
          </cell>
          <cell r="L1342">
            <v>1232.3</v>
          </cell>
          <cell r="M1342">
            <v>173.9</v>
          </cell>
          <cell r="N1342">
            <v>66.5</v>
          </cell>
          <cell r="O1342">
            <v>123624</v>
          </cell>
          <cell r="P1342">
            <v>169847</v>
          </cell>
          <cell r="Q1342">
            <v>82000</v>
          </cell>
          <cell r="R1342">
            <v>0</v>
          </cell>
          <cell r="S1342" t="str">
            <v>D</v>
          </cell>
          <cell r="T1342" t="str">
            <v>B</v>
          </cell>
          <cell r="U1342" t="str">
            <v>Изолация на външна стена , Изолация на под, Изолация на покрив, Подмяна на дограма</v>
          </cell>
          <cell r="V1342">
            <v>87892</v>
          </cell>
          <cell r="W1342">
            <v>20.76</v>
          </cell>
          <cell r="X1342">
            <v>7676</v>
          </cell>
          <cell r="Y1342">
            <v>68585</v>
          </cell>
          <cell r="Z1342">
            <v>8.9349000000000007</v>
          </cell>
          <cell r="AA1342" t="str">
            <v>ОП РР „Енергийно обн. на бълг. домове"</v>
          </cell>
          <cell r="AB1342">
            <v>51.74</v>
          </cell>
        </row>
        <row r="1343">
          <cell r="A1343">
            <v>176810837</v>
          </cell>
          <cell r="B1343" t="str">
            <v>СДРУЖЕНИЕ НА СОБСТВЕНИЦИТЕ ГР.ПАЗАРДЖИК УЛ. ПЕТЪР БОНЕВ # 104</v>
          </cell>
          <cell r="C1343" t="str">
            <v>МЖС</v>
          </cell>
          <cell r="D1343" t="str">
            <v>обл.ПАЗАРДЖИК</v>
          </cell>
          <cell r="E1343" t="str">
            <v>общ.ПАЗАРДЖИК</v>
          </cell>
          <cell r="F1343" t="str">
            <v>гр.ПАЗАРДЖИК</v>
          </cell>
          <cell r="G1343" t="str">
            <v>"ЕП КОНСУЛТ" ЕООД</v>
          </cell>
          <cell r="H1343" t="str">
            <v>366ДЛА042</v>
          </cell>
          <cell r="I1343">
            <v>42228</v>
          </cell>
          <cell r="J1343" t="str">
            <v>1984</v>
          </cell>
          <cell r="K1343">
            <v>2283</v>
          </cell>
          <cell r="L1343">
            <v>1962.54</v>
          </cell>
          <cell r="M1343">
            <v>200.6</v>
          </cell>
          <cell r="N1343">
            <v>68.8</v>
          </cell>
          <cell r="O1343">
            <v>186711</v>
          </cell>
          <cell r="P1343">
            <v>393812</v>
          </cell>
          <cell r="Q1343">
            <v>134900</v>
          </cell>
          <cell r="R1343">
            <v>0</v>
          </cell>
          <cell r="S1343" t="str">
            <v>F</v>
          </cell>
          <cell r="T1343" t="str">
            <v>B</v>
          </cell>
          <cell r="U1343" t="str">
            <v>Изолация на външна стена , Изолация на под, Изолация на покрив, Мерки по осветление, Подмяна на дограма</v>
          </cell>
          <cell r="V1343">
            <v>258856</v>
          </cell>
          <cell r="W1343">
            <v>57.67</v>
          </cell>
          <cell r="X1343">
            <v>27107.5</v>
          </cell>
          <cell r="Y1343">
            <v>149972.99</v>
          </cell>
          <cell r="Z1343">
            <v>5.5324999999999998</v>
          </cell>
          <cell r="AA1343" t="str">
            <v>ОП РР „Енергийно обн. на бълг. домове"</v>
          </cell>
          <cell r="AB1343">
            <v>65.73</v>
          </cell>
        </row>
        <row r="1344">
          <cell r="A1344">
            <v>176609834</v>
          </cell>
          <cell r="B1344" t="str">
            <v>СДРУЖЕНИЕ НА СОБСТВЕНИЦИТЕ-ГР.ПАЗАРДЖИК, УЛ."БАТАК" # 6</v>
          </cell>
          <cell r="C1344" t="str">
            <v>МЖС  ПАЗАРДЖИК</v>
          </cell>
          <cell r="D1344" t="str">
            <v>обл.ПАЗАРДЖИК</v>
          </cell>
          <cell r="E1344" t="str">
            <v>общ.ПАЗАРДЖИК</v>
          </cell>
          <cell r="F1344" t="str">
            <v>гр.ПАЗАРДЖИК</v>
          </cell>
          <cell r="G1344" t="str">
            <v>"ЕП КОНСУЛТ" ЕООД</v>
          </cell>
          <cell r="H1344" t="str">
            <v>366ДЛА043</v>
          </cell>
          <cell r="I1344">
            <v>42231</v>
          </cell>
          <cell r="J1344" t="str">
            <v>1996</v>
          </cell>
          <cell r="K1344">
            <v>462.4</v>
          </cell>
          <cell r="L1344">
            <v>631</v>
          </cell>
          <cell r="M1344">
            <v>165.6</v>
          </cell>
          <cell r="N1344">
            <v>79</v>
          </cell>
          <cell r="O1344">
            <v>66797</v>
          </cell>
          <cell r="P1344">
            <v>104430</v>
          </cell>
          <cell r="Q1344">
            <v>49800</v>
          </cell>
          <cell r="R1344">
            <v>0</v>
          </cell>
          <cell r="S1344" t="str">
            <v>D</v>
          </cell>
          <cell r="T1344" t="str">
            <v>B</v>
          </cell>
          <cell r="U1344" t="str">
            <v>Изолация на външна стена , Изолация на под, Изолация на покрив, Подмяна на дограма</v>
          </cell>
          <cell r="V1344">
            <v>54586</v>
          </cell>
          <cell r="W1344">
            <v>12.36</v>
          </cell>
          <cell r="X1344">
            <v>6891</v>
          </cell>
          <cell r="Y1344">
            <v>48255.63</v>
          </cell>
          <cell r="Z1344">
            <v>7.0026999999999999</v>
          </cell>
          <cell r="AA1344" t="str">
            <v>ОП РР „Енергийно обн. на бълг. домове"</v>
          </cell>
          <cell r="AB1344">
            <v>52.27</v>
          </cell>
        </row>
        <row r="1345">
          <cell r="A1345">
            <v>176806290</v>
          </cell>
          <cell r="B1345" t="str">
            <v>СДРУЖЕНИЕ НА СОБСТВЕНИЦИТЕ ГР.ПАЗАРДЖИК, УЛ.ЗАВОЯ НА ЧЕРНА 20 И 22</v>
          </cell>
          <cell r="C1345" t="str">
            <v>МЖС-ПАЗАРДЖИК, "ЗАВОЯ НА ЧЕРНА" 20 И 22</v>
          </cell>
          <cell r="D1345" t="str">
            <v>обл.ПАЗАРДЖИК</v>
          </cell>
          <cell r="E1345" t="str">
            <v>общ.ПАЗАРДЖИК</v>
          </cell>
          <cell r="F1345" t="str">
            <v>гр.ПАЗАРДЖИК</v>
          </cell>
          <cell r="G1345" t="str">
            <v>"ЕП КОНСУЛТ" ЕООД</v>
          </cell>
          <cell r="H1345" t="str">
            <v>366ДЛА044</v>
          </cell>
          <cell r="I1345">
            <v>42231</v>
          </cell>
          <cell r="J1345" t="str">
            <v>1988</v>
          </cell>
          <cell r="K1345">
            <v>3022.13</v>
          </cell>
          <cell r="L1345">
            <v>2360.92</v>
          </cell>
          <cell r="M1345">
            <v>188.5</v>
          </cell>
          <cell r="N1345">
            <v>79.900000000000006</v>
          </cell>
          <cell r="O1345">
            <v>231436</v>
          </cell>
          <cell r="P1345">
            <v>444986</v>
          </cell>
          <cell r="Q1345">
            <v>188500</v>
          </cell>
          <cell r="R1345">
            <v>0</v>
          </cell>
          <cell r="S1345" t="str">
            <v>E</v>
          </cell>
          <cell r="T1345" t="str">
            <v>B</v>
          </cell>
          <cell r="U1345" t="str">
            <v>Изолация на външна стена , Изолация на под, Изолация на покрив, Подмяна на дограма</v>
          </cell>
          <cell r="V1345">
            <v>256461</v>
          </cell>
          <cell r="W1345">
            <v>78.278000000000006</v>
          </cell>
          <cell r="X1345">
            <v>28354</v>
          </cell>
          <cell r="Y1345">
            <v>160217.17000000001</v>
          </cell>
          <cell r="Z1345">
            <v>5.6505999999999998</v>
          </cell>
          <cell r="AA1345" t="str">
            <v>ОП РР „Енергийно обн. на бълг. домове"</v>
          </cell>
          <cell r="AB1345">
            <v>57.63</v>
          </cell>
        </row>
        <row r="1346">
          <cell r="A1346">
            <v>176809710</v>
          </cell>
          <cell r="B1346" t="str">
            <v>СДРУЖЕНИЕ НА СОБСТВЕНИЦИТЕ "ДОМСЪВЕТ, пл. "КОЧО ЧЕСТИМЕНСКИ" 1, Район "ЦЕНТРАЛЕН", гр. ПЛОВДИВ"</v>
          </cell>
          <cell r="C1346" t="str">
            <v>МЖС-ПЛОВДИВ, "КОЧО ЧЕСТИМЕНСКИ" 1</v>
          </cell>
          <cell r="D1346" t="str">
            <v>обл.ПЛОВДИВ</v>
          </cell>
          <cell r="E1346" t="str">
            <v>общ.ПЛОВДИВ</v>
          </cell>
          <cell r="F1346" t="str">
            <v>гр.ПЛОВДИВ</v>
          </cell>
          <cell r="G1346" t="str">
            <v>"ЕП КОНСУЛТ" ЕООД</v>
          </cell>
          <cell r="H1346" t="str">
            <v>366ДЛА045</v>
          </cell>
          <cell r="I1346">
            <v>42231</v>
          </cell>
          <cell r="J1346" t="str">
            <v>1969</v>
          </cell>
          <cell r="K1346">
            <v>5100.12</v>
          </cell>
          <cell r="L1346">
            <v>4036.74</v>
          </cell>
          <cell r="M1346">
            <v>155.80000000000001</v>
          </cell>
          <cell r="N1346">
            <v>78.900000000000006</v>
          </cell>
          <cell r="O1346">
            <v>402675</v>
          </cell>
          <cell r="P1346">
            <v>628970</v>
          </cell>
          <cell r="Q1346">
            <v>318400</v>
          </cell>
          <cell r="R1346">
            <v>285011</v>
          </cell>
          <cell r="S1346" t="str">
            <v>D</v>
          </cell>
          <cell r="T1346" t="str">
            <v>B</v>
          </cell>
          <cell r="U1346" t="str">
            <v>Изолация на външна стена , Изолация на под, Изолация на покрив, Подмяна на дограма</v>
          </cell>
          <cell r="V1346">
            <v>310561</v>
          </cell>
          <cell r="W1346">
            <v>119.634</v>
          </cell>
          <cell r="X1346">
            <v>32472.3</v>
          </cell>
          <cell r="Y1346">
            <v>258551.98</v>
          </cell>
          <cell r="Z1346">
            <v>7.9622000000000002</v>
          </cell>
          <cell r="AA1346" t="str">
            <v>ОП РР „Енергийно обн. на бълг. домове"</v>
          </cell>
          <cell r="AB1346">
            <v>49.37</v>
          </cell>
        </row>
        <row r="1347">
          <cell r="A1347">
            <v>176809938</v>
          </cell>
          <cell r="B1347" t="str">
            <v>СДРУЖЕНИЕ НА СОБСТВЕНИЦИТЕ ГР.ПАЗАРДЖИК,УЛ.САН СТЕФАНО 15,ВХ. А И Б</v>
          </cell>
          <cell r="C1347" t="str">
            <v>МЖС-ПАЗАРДЖИК, "САН СТЕФАНО" 15</v>
          </cell>
          <cell r="D1347" t="str">
            <v>обл.ПАЗАРДЖИК</v>
          </cell>
          <cell r="E1347" t="str">
            <v>общ.ПАЗАРДЖИК</v>
          </cell>
          <cell r="F1347" t="str">
            <v>гр.ПАЗАРДЖИК</v>
          </cell>
          <cell r="G1347" t="str">
            <v>"ЕП КОНСУЛТ" ЕООД</v>
          </cell>
          <cell r="H1347" t="str">
            <v>366ДЛА046</v>
          </cell>
          <cell r="I1347">
            <v>42234</v>
          </cell>
          <cell r="J1347" t="str">
            <v>1957</v>
          </cell>
          <cell r="K1347">
            <v>2446</v>
          </cell>
          <cell r="L1347">
            <v>1818.09</v>
          </cell>
          <cell r="M1347">
            <v>185.7</v>
          </cell>
          <cell r="N1347">
            <v>88.7</v>
          </cell>
          <cell r="O1347">
            <v>155295</v>
          </cell>
          <cell r="P1347">
            <v>337415</v>
          </cell>
          <cell r="Q1347">
            <v>161000</v>
          </cell>
          <cell r="R1347">
            <v>0</v>
          </cell>
          <cell r="S1347" t="str">
            <v>E</v>
          </cell>
          <cell r="T1347" t="str">
            <v>B</v>
          </cell>
          <cell r="U1347" t="str">
            <v>Изолация на външна стена , Изолация на под, Изолация на покрив, Подмяна на дограма</v>
          </cell>
          <cell r="V1347">
            <v>176371</v>
          </cell>
          <cell r="W1347">
            <v>56.393999999999998</v>
          </cell>
          <cell r="X1347">
            <v>21129</v>
          </cell>
          <cell r="Y1347">
            <v>179826.61</v>
          </cell>
          <cell r="Z1347">
            <v>8.5107999999999997</v>
          </cell>
          <cell r="AA1347" t="str">
            <v>ОП РР „Енергийно обн. на бълг. домове"</v>
          </cell>
          <cell r="AB1347">
            <v>52.27</v>
          </cell>
        </row>
        <row r="1348">
          <cell r="A1348">
            <v>176810869</v>
          </cell>
          <cell r="B1348" t="str">
            <v>СДРУЖЕНИЕ НА СОБСТВЕНИЦИТЕ ГР. ПАЗАРДЖИК, УЛ. СЪЗЛИЙКА 9-11</v>
          </cell>
          <cell r="C1348" t="str">
            <v>МЖС-ПАЗАРДЖИК, "СЪЗЛИЙКА" 9</v>
          </cell>
          <cell r="D1348" t="str">
            <v>обл.ПАЗАРДЖИК</v>
          </cell>
          <cell r="E1348" t="str">
            <v>общ.ПАЗАРДЖИК</v>
          </cell>
          <cell r="F1348" t="str">
            <v>гр.ПАЗАРДЖИК</v>
          </cell>
          <cell r="G1348" t="str">
            <v>"ЕП КОНСУЛТ" ЕООД</v>
          </cell>
          <cell r="H1348" t="str">
            <v>366ДЛА047</v>
          </cell>
          <cell r="I1348">
            <v>42234</v>
          </cell>
          <cell r="J1348" t="str">
            <v>1965</v>
          </cell>
          <cell r="K1348">
            <v>911.3</v>
          </cell>
          <cell r="L1348">
            <v>679.29</v>
          </cell>
          <cell r="M1348">
            <v>266.3</v>
          </cell>
          <cell r="N1348">
            <v>114.8</v>
          </cell>
          <cell r="O1348">
            <v>79304</v>
          </cell>
          <cell r="P1348">
            <v>180833</v>
          </cell>
          <cell r="Q1348">
            <v>77900</v>
          </cell>
          <cell r="R1348">
            <v>0</v>
          </cell>
          <cell r="S1348" t="str">
            <v>G</v>
          </cell>
          <cell r="T1348" t="str">
            <v>С</v>
          </cell>
          <cell r="U1348" t="str">
            <v>Изолация на външна стена , Изолация на под, Изолация на покрив, Подмяна на дограма</v>
          </cell>
          <cell r="V1348">
            <v>102871</v>
          </cell>
          <cell r="W1348">
            <v>28.890999999999998</v>
          </cell>
          <cell r="X1348">
            <v>10421</v>
          </cell>
          <cell r="Y1348">
            <v>57982.36</v>
          </cell>
          <cell r="Z1348">
            <v>5.5639000000000003</v>
          </cell>
          <cell r="AA1348" t="str">
            <v>ОП РР „Енергийно обн. на бълг. домове"</v>
          </cell>
          <cell r="AB1348">
            <v>56.88</v>
          </cell>
        </row>
        <row r="1349">
          <cell r="A1349">
            <v>176810011</v>
          </cell>
          <cell r="B1349" t="str">
            <v>СДРУЖЕНИЕ НА СОБСТВЕНИЦИТЕ "гр. ПЛОВДИВ, Община ПЛОВДИВ, Район "ИЗТОЧЕН", ул. "Ген. РАДКО ДИМИТРИЕВ"</v>
          </cell>
          <cell r="C1349" t="str">
            <v>МЖС-ПЛОВДИВ, Ж.К. "ДИЧО ПЕТРОВ"</v>
          </cell>
          <cell r="D1349" t="str">
            <v>обл.ПЛОВДИВ</v>
          </cell>
          <cell r="E1349" t="str">
            <v>общ.ПЛОВДИВ</v>
          </cell>
          <cell r="F1349" t="str">
            <v>гр.ПЛОВДИВ</v>
          </cell>
          <cell r="G1349" t="str">
            <v>"ЕП КОНСУЛТ" ЕООД</v>
          </cell>
          <cell r="H1349" t="str">
            <v>366ДЛА048</v>
          </cell>
          <cell r="I1349">
            <v>42236</v>
          </cell>
          <cell r="J1349" t="str">
            <v>1990</v>
          </cell>
          <cell r="K1349">
            <v>3707</v>
          </cell>
          <cell r="L1349">
            <v>3008.82</v>
          </cell>
          <cell r="M1349">
            <v>181.1</v>
          </cell>
          <cell r="N1349">
            <v>87.9</v>
          </cell>
          <cell r="O1349">
            <v>271204</v>
          </cell>
          <cell r="P1349">
            <v>544868</v>
          </cell>
          <cell r="Q1349">
            <v>264600</v>
          </cell>
          <cell r="R1349">
            <v>104407</v>
          </cell>
          <cell r="S1349" t="str">
            <v>E</v>
          </cell>
          <cell r="T1349" t="str">
            <v>С</v>
          </cell>
          <cell r="U1349" t="str">
            <v>Изолация на външна стена , Изолация на под, Изолация на покрив, Подмяна на дограма</v>
          </cell>
          <cell r="V1349">
            <v>280268</v>
          </cell>
          <cell r="W1349">
            <v>107.96</v>
          </cell>
          <cell r="X1349">
            <v>30858</v>
          </cell>
          <cell r="Y1349">
            <v>171213.67</v>
          </cell>
          <cell r="Z1349">
            <v>5.5484</v>
          </cell>
          <cell r="AA1349" t="str">
            <v>ОП РР „Енергийно обн. на бълг. домове"</v>
          </cell>
          <cell r="AB1349">
            <v>51.43</v>
          </cell>
        </row>
        <row r="1350">
          <cell r="A1350">
            <v>176821634</v>
          </cell>
          <cell r="B1350" t="str">
            <v>Сдружение на собствениците ,,МЛАДОСТ-Ж.К.,,ДРУЖБА,,БЛ.333-ГР.ПЛЕВЕН,,</v>
          </cell>
          <cell r="C1350" t="str">
            <v>МЖС-ПЛЕВЕН, "ДРУЖБА", БЛ. 333</v>
          </cell>
          <cell r="D1350" t="str">
            <v>обл.ПЛЕВЕН</v>
          </cell>
          <cell r="E1350" t="str">
            <v>общ.ПЛЕВЕН</v>
          </cell>
          <cell r="F1350" t="str">
            <v>гр.ПЛЕВЕН</v>
          </cell>
          <cell r="G1350" t="str">
            <v>"ЕП КОНСУЛТ" ЕООД</v>
          </cell>
          <cell r="H1350" t="str">
            <v>366ДЛА049</v>
          </cell>
          <cell r="I1350">
            <v>42291</v>
          </cell>
          <cell r="J1350" t="str">
            <v>1985</v>
          </cell>
          <cell r="K1350">
            <v>11764</v>
          </cell>
          <cell r="L1350">
            <v>10423.700000000001</v>
          </cell>
          <cell r="M1350">
            <v>197.2</v>
          </cell>
          <cell r="N1350">
            <v>93.6</v>
          </cell>
          <cell r="O1350">
            <v>1058207</v>
          </cell>
          <cell r="P1350">
            <v>2055790</v>
          </cell>
          <cell r="Q1350">
            <v>975810</v>
          </cell>
          <cell r="R1350">
            <v>0</v>
          </cell>
          <cell r="S1350" t="str">
            <v>F</v>
          </cell>
          <cell r="T1350" t="str">
            <v>С</v>
          </cell>
          <cell r="U1350" t="str">
            <v>Изолация на външна стена , Изолация на под, Изолация на покрив, Мерки по осветление, Подмяна на дограма</v>
          </cell>
          <cell r="V1350">
            <v>1079977</v>
          </cell>
          <cell r="W1350">
            <v>291.77999999999997</v>
          </cell>
          <cell r="X1350">
            <v>208643</v>
          </cell>
          <cell r="Y1350">
            <v>1755863</v>
          </cell>
          <cell r="Z1350">
            <v>8.4155999999999995</v>
          </cell>
          <cell r="AA1350" t="str">
            <v>„НП за ЕЕ на МЖС"</v>
          </cell>
          <cell r="AB1350">
            <v>52.53</v>
          </cell>
        </row>
        <row r="1351">
          <cell r="A1351">
            <v>176810132</v>
          </cell>
          <cell r="B1351" t="str">
            <v>Сдружение на собствениците "гр. Кърджали кв. Възрожденци бл.61 вх.В</v>
          </cell>
          <cell r="C1351" t="str">
            <v>МЖС - КЪРДЖАЛИ</v>
          </cell>
          <cell r="D1351" t="str">
            <v>обл.КЪРДЖАЛИ</v>
          </cell>
          <cell r="E1351" t="str">
            <v>общ.КЪРДЖАЛИ</v>
          </cell>
          <cell r="F1351" t="str">
            <v>гр.КЪРДЖАЛИ</v>
          </cell>
          <cell r="G1351" t="str">
            <v>"ЕП КОНСУЛТ" ЕООД</v>
          </cell>
          <cell r="H1351" t="str">
            <v>366ДЛА050</v>
          </cell>
          <cell r="I1351">
            <v>42292</v>
          </cell>
          <cell r="J1351" t="str">
            <v>1986</v>
          </cell>
          <cell r="K1351">
            <v>2331</v>
          </cell>
          <cell r="L1351">
            <v>1971.35</v>
          </cell>
          <cell r="M1351">
            <v>180.2</v>
          </cell>
          <cell r="N1351">
            <v>70.3</v>
          </cell>
          <cell r="O1351">
            <v>189104</v>
          </cell>
          <cell r="P1351">
            <v>355101</v>
          </cell>
          <cell r="Q1351">
            <v>138600</v>
          </cell>
          <cell r="R1351">
            <v>0</v>
          </cell>
          <cell r="S1351" t="str">
            <v>D</v>
          </cell>
          <cell r="T1351" t="str">
            <v>B</v>
          </cell>
          <cell r="U1351" t="str">
            <v>Изолация на външна стена , Изолация на под, Изолация на покрив, Подмяна на дограма</v>
          </cell>
          <cell r="V1351">
            <v>216502</v>
          </cell>
          <cell r="W1351">
            <v>22.747</v>
          </cell>
          <cell r="X1351">
            <v>19450</v>
          </cell>
          <cell r="Y1351">
            <v>88605.73</v>
          </cell>
          <cell r="Z1351">
            <v>4.5555000000000003</v>
          </cell>
          <cell r="AA1351" t="str">
            <v>ОП РР „Енергийно обн. на бълг. домове"</v>
          </cell>
          <cell r="AB1351">
            <v>60.96</v>
          </cell>
        </row>
        <row r="1352">
          <cell r="A1352">
            <v>176834763</v>
          </cell>
          <cell r="B1352" t="str">
            <v>СДРУЖЕНИЕ НА СОБСТВЕНИЦИТЕ "ГРАД ПАЗАРДЖИК,УЛ. РАЙКО ДАСКАЛОВ #22,#24,#26 И #28</v>
          </cell>
          <cell r="C1352" t="str">
            <v>МЖС</v>
          </cell>
          <cell r="D1352" t="str">
            <v>обл.ПАЗАРДЖИК</v>
          </cell>
          <cell r="E1352" t="str">
            <v>общ.ПАЗАРДЖИК</v>
          </cell>
          <cell r="F1352" t="str">
            <v>гр.ПАЗАРДЖИК</v>
          </cell>
          <cell r="G1352" t="str">
            <v>"ЕП КОНСУЛТ" ЕООД</v>
          </cell>
          <cell r="H1352" t="str">
            <v>366ДЛА051</v>
          </cell>
          <cell r="I1352">
            <v>42320</v>
          </cell>
          <cell r="J1352" t="str">
            <v>1985</v>
          </cell>
          <cell r="K1352">
            <v>6253</v>
          </cell>
          <cell r="L1352">
            <v>5042.45</v>
          </cell>
          <cell r="M1352">
            <v>183.5</v>
          </cell>
          <cell r="N1352">
            <v>80.400000000000006</v>
          </cell>
          <cell r="O1352">
            <v>440701</v>
          </cell>
          <cell r="P1352">
            <v>925150</v>
          </cell>
          <cell r="Q1352">
            <v>405200</v>
          </cell>
          <cell r="R1352">
            <v>0</v>
          </cell>
          <cell r="S1352" t="str">
            <v>F</v>
          </cell>
          <cell r="T1352" t="str">
            <v>С</v>
          </cell>
          <cell r="U1352" t="str">
            <v>Изолация на външна стена , Изолация на под, Изолация на покрив, Мерки по осветление, Подмяна на дограма</v>
          </cell>
          <cell r="V1352">
            <v>519959</v>
          </cell>
          <cell r="W1352">
            <v>182.44</v>
          </cell>
          <cell r="X1352">
            <v>71990</v>
          </cell>
          <cell r="Y1352">
            <v>686208.6</v>
          </cell>
          <cell r="Z1352">
            <v>9.5319000000000003</v>
          </cell>
          <cell r="AA1352" t="str">
            <v>„НП за ЕЕ на МЖС"</v>
          </cell>
          <cell r="AB1352">
            <v>56.2</v>
          </cell>
        </row>
        <row r="1353">
          <cell r="A1353">
            <v>176842710</v>
          </cell>
          <cell r="B1353" t="str">
            <v>Сдружение на собствениците "гр. Благоевград, ж.к. "Струмско", ул. "Броди" бл. 22</v>
          </cell>
          <cell r="C1353" t="str">
            <v>МЖС</v>
          </cell>
          <cell r="D1353" t="str">
            <v>обл.БЛАГОЕВГРАД</v>
          </cell>
          <cell r="E1353" t="str">
            <v>общ.БЛАГОЕВГРАД</v>
          </cell>
          <cell r="F1353" t="str">
            <v>гр.БЛАГОЕВГРАД</v>
          </cell>
          <cell r="G1353" t="str">
            <v>"ЕП КОНСУЛТ" ЕООД</v>
          </cell>
          <cell r="H1353" t="str">
            <v>366ДЛА053</v>
          </cell>
          <cell r="I1353">
            <v>42704</v>
          </cell>
          <cell r="J1353" t="str">
            <v>1984</v>
          </cell>
          <cell r="K1353">
            <v>5021.58</v>
          </cell>
          <cell r="L1353">
            <v>3996.3</v>
          </cell>
          <cell r="M1353">
            <v>233.8</v>
          </cell>
          <cell r="N1353">
            <v>82.9</v>
          </cell>
          <cell r="O1353">
            <v>414486</v>
          </cell>
          <cell r="P1353">
            <v>934319</v>
          </cell>
          <cell r="Q1353">
            <v>331300</v>
          </cell>
          <cell r="R1353">
            <v>0</v>
          </cell>
          <cell r="S1353" t="str">
            <v>F</v>
          </cell>
          <cell r="T1353" t="str">
            <v>С</v>
          </cell>
          <cell r="U1353" t="str">
            <v>Изолация на външна стена , Изолация на под, Изолация на покрив, Мерки по осветление, Подмяна на дограма</v>
          </cell>
          <cell r="V1353">
            <v>602972</v>
          </cell>
          <cell r="W1353">
            <v>106.67</v>
          </cell>
          <cell r="X1353">
            <v>98399</v>
          </cell>
          <cell r="Y1353">
            <v>596440.56000000006</v>
          </cell>
          <cell r="Z1353">
            <v>6.0613999999999999</v>
          </cell>
          <cell r="AA1353" t="str">
            <v>„НП за ЕЕ на МЖС"</v>
          </cell>
          <cell r="AB1353">
            <v>64.53</v>
          </cell>
        </row>
        <row r="1354">
          <cell r="A1354">
            <v>176842692</v>
          </cell>
          <cell r="B1354" t="str">
            <v>Сдружение на собствениците "гр. Благоевград, жк Струмско, ул. Броди бл.20"</v>
          </cell>
          <cell r="C1354" t="str">
            <v>МЖС</v>
          </cell>
          <cell r="D1354" t="str">
            <v>обл.БЛАГОЕВГРАД</v>
          </cell>
          <cell r="E1354" t="str">
            <v>общ.БЛАГОЕВГРАД</v>
          </cell>
          <cell r="F1354" t="str">
            <v>гр.БЛАГОЕВГРАД</v>
          </cell>
          <cell r="G1354" t="str">
            <v>"ЕП КОНСУЛТ" ЕООД</v>
          </cell>
          <cell r="H1354" t="str">
            <v>366ДЛА054</v>
          </cell>
          <cell r="I1354">
            <v>42338</v>
          </cell>
          <cell r="J1354" t="str">
            <v>1979</v>
          </cell>
          <cell r="K1354">
            <v>3484</v>
          </cell>
          <cell r="L1354">
            <v>2985</v>
          </cell>
          <cell r="M1354">
            <v>192.6</v>
          </cell>
          <cell r="N1354">
            <v>77</v>
          </cell>
          <cell r="O1354">
            <v>341030</v>
          </cell>
          <cell r="P1354">
            <v>574876</v>
          </cell>
          <cell r="Q1354">
            <v>230000</v>
          </cell>
          <cell r="R1354">
            <v>0</v>
          </cell>
          <cell r="S1354" t="str">
            <v>F</v>
          </cell>
          <cell r="T1354" t="str">
            <v>С</v>
          </cell>
          <cell r="U1354" t="str">
            <v>Изолация на външна стена , Изолация на под, Изолация на покрив, Мерки по осветление, Подмяна на дограма</v>
          </cell>
          <cell r="V1354">
            <v>344973</v>
          </cell>
          <cell r="W1354">
            <v>97.76</v>
          </cell>
          <cell r="X1354">
            <v>68121</v>
          </cell>
          <cell r="Y1354">
            <v>413892.7</v>
          </cell>
          <cell r="Z1354">
            <v>6.0758000000000001</v>
          </cell>
          <cell r="AA1354" t="str">
            <v>„НП за ЕЕ на МЖС"</v>
          </cell>
          <cell r="AB1354">
            <v>60</v>
          </cell>
        </row>
        <row r="1355">
          <cell r="A1355">
            <v>176847390</v>
          </cell>
          <cell r="B1355" t="str">
            <v>Сдружение на собствениците "гр. Благоевград, ж.к. "Еленово" бл. 125, 126"</v>
          </cell>
          <cell r="C1355" t="str">
            <v>МЖС</v>
          </cell>
          <cell r="D1355" t="str">
            <v>обл.БЛАГОЕВГРАД</v>
          </cell>
          <cell r="E1355" t="str">
            <v>общ.БЛАГОЕВГРАД</v>
          </cell>
          <cell r="F1355" t="str">
            <v>гр.БЛАГОЕВГРАД</v>
          </cell>
          <cell r="G1355" t="str">
            <v>"ЕП КОНСУЛТ" ЕООД</v>
          </cell>
          <cell r="H1355" t="str">
            <v>366ДЛА055</v>
          </cell>
          <cell r="I1355">
            <v>42338</v>
          </cell>
          <cell r="J1355" t="str">
            <v>1985</v>
          </cell>
          <cell r="K1355">
            <v>2546.6999999999998</v>
          </cell>
          <cell r="L1355">
            <v>2490.8000000000002</v>
          </cell>
          <cell r="M1355">
            <v>187.2</v>
          </cell>
          <cell r="N1355">
            <v>76</v>
          </cell>
          <cell r="O1355">
            <v>286611</v>
          </cell>
          <cell r="P1355">
            <v>466243</v>
          </cell>
          <cell r="Q1355">
            <v>189400</v>
          </cell>
          <cell r="R1355">
            <v>0</v>
          </cell>
          <cell r="S1355" t="str">
            <v>F</v>
          </cell>
          <cell r="T1355" t="str">
            <v>С</v>
          </cell>
          <cell r="U1355" t="str">
            <v>Изолация на външна стена , Изолация на под, Изолация на покрив, Мерки по осветление, Подмяна на дограма</v>
          </cell>
          <cell r="V1355">
            <v>276817</v>
          </cell>
          <cell r="W1355">
            <v>91.37</v>
          </cell>
          <cell r="X1355">
            <v>58804</v>
          </cell>
          <cell r="Y1355">
            <v>426140.2</v>
          </cell>
          <cell r="Z1355">
            <v>7.2466999999999997</v>
          </cell>
          <cell r="AA1355" t="str">
            <v>„НП за ЕЕ на МЖС"</v>
          </cell>
          <cell r="AB1355">
            <v>59.37</v>
          </cell>
        </row>
        <row r="1356">
          <cell r="A1356">
            <v>176822355</v>
          </cell>
          <cell r="B1356" t="str">
            <v>Сдружение на собствениците "гр. Благоевград, жк Еленово бл. 127, 128</v>
          </cell>
          <cell r="C1356" t="str">
            <v>МЖС</v>
          </cell>
          <cell r="D1356" t="str">
            <v>обл.БЛАГОЕВГРАД</v>
          </cell>
          <cell r="E1356" t="str">
            <v>общ.БЛАГОЕВГРАД</v>
          </cell>
          <cell r="F1356" t="str">
            <v>гр.БЛАГОЕВГРАД</v>
          </cell>
          <cell r="G1356" t="str">
            <v>"ЕП КОНСУЛТ" ЕООД</v>
          </cell>
          <cell r="H1356" t="str">
            <v>366ДЛА056</v>
          </cell>
          <cell r="I1356">
            <v>42338</v>
          </cell>
          <cell r="J1356" t="str">
            <v>1985</v>
          </cell>
          <cell r="K1356">
            <v>3109.7</v>
          </cell>
          <cell r="L1356">
            <v>3099.7</v>
          </cell>
          <cell r="M1356">
            <v>209.8</v>
          </cell>
          <cell r="N1356">
            <v>78</v>
          </cell>
          <cell r="O1356">
            <v>365109</v>
          </cell>
          <cell r="P1356">
            <v>650272</v>
          </cell>
          <cell r="Q1356">
            <v>241800</v>
          </cell>
          <cell r="R1356">
            <v>0</v>
          </cell>
          <cell r="S1356" t="str">
            <v>F</v>
          </cell>
          <cell r="T1356" t="str">
            <v>С</v>
          </cell>
          <cell r="U1356" t="str">
            <v>Изолация на външна стена , Изолация на под, Изолация на покрив, Мерки по осветление, Подмяна на дограма</v>
          </cell>
          <cell r="V1356">
            <v>408521</v>
          </cell>
          <cell r="W1356">
            <v>105.95</v>
          </cell>
          <cell r="X1356">
            <v>77495</v>
          </cell>
          <cell r="Y1356">
            <v>508600.3</v>
          </cell>
          <cell r="Z1356">
            <v>6.5629999999999997</v>
          </cell>
          <cell r="AA1356" t="str">
            <v>„НП за ЕЕ на МЖС"</v>
          </cell>
          <cell r="AB1356">
            <v>62.82</v>
          </cell>
        </row>
        <row r="1357">
          <cell r="A1357">
            <v>176844889</v>
          </cell>
          <cell r="B1357" t="str">
            <v>Сдружение на собствениците "гр. Благоевград, жк Еленово, бл. 175,176"</v>
          </cell>
          <cell r="C1357" t="str">
            <v>МЖС</v>
          </cell>
          <cell r="D1357" t="str">
            <v>обл.БЛАГОЕВГРАД</v>
          </cell>
          <cell r="E1357" t="str">
            <v>общ.БЛАГОЕВГРАД</v>
          </cell>
          <cell r="F1357" t="str">
            <v>гр.БЛАГОЕВГРАД</v>
          </cell>
          <cell r="G1357" t="str">
            <v>"ЕП КОНСУЛТ" ЕООД</v>
          </cell>
          <cell r="H1357" t="str">
            <v>366ДЛА057</v>
          </cell>
          <cell r="I1357">
            <v>42342</v>
          </cell>
          <cell r="J1357" t="str">
            <v>1985</v>
          </cell>
          <cell r="K1357">
            <v>2515</v>
          </cell>
          <cell r="L1357">
            <v>2426.5</v>
          </cell>
          <cell r="M1357">
            <v>191.5</v>
          </cell>
          <cell r="N1357">
            <v>76.599999999999994</v>
          </cell>
          <cell r="O1357">
            <v>243984</v>
          </cell>
          <cell r="P1357">
            <v>464568</v>
          </cell>
          <cell r="Q1357">
            <v>185900</v>
          </cell>
          <cell r="R1357">
            <v>0</v>
          </cell>
          <cell r="S1357" t="str">
            <v>F</v>
          </cell>
          <cell r="T1357" t="str">
            <v>С</v>
          </cell>
          <cell r="U1357" t="str">
            <v>Изолация на външна стена , Изолация на под, Изолация на покрив, Мерки по осветление, Подмяна на дограма</v>
          </cell>
          <cell r="V1357">
            <v>278701</v>
          </cell>
          <cell r="W1357">
            <v>75.42</v>
          </cell>
          <cell r="X1357">
            <v>53895</v>
          </cell>
          <cell r="Y1357">
            <v>354858.55</v>
          </cell>
          <cell r="Z1357">
            <v>6.5842000000000001</v>
          </cell>
          <cell r="AA1357" t="str">
            <v>„НП за ЕЕ на МЖС"</v>
          </cell>
          <cell r="AB1357">
            <v>59.99</v>
          </cell>
        </row>
        <row r="1358">
          <cell r="A1358">
            <v>176849676</v>
          </cell>
          <cell r="B1358" t="str">
            <v>Сдружение на собствениците "гр. Благоевград, жк Ален мак бл.37"</v>
          </cell>
          <cell r="C1358" t="str">
            <v>МЖС-БЛАГОЕВГРАД, "АЛЕН МАК" БЛ. 37</v>
          </cell>
          <cell r="D1358" t="str">
            <v>обл.БЛАГОЕВГРАД</v>
          </cell>
          <cell r="E1358" t="str">
            <v>общ.БЛАГОЕВГРАД</v>
          </cell>
          <cell r="F1358" t="str">
            <v>гр.БЛАГОЕВГРАД</v>
          </cell>
          <cell r="G1358" t="str">
            <v>"ЕП КОНСУЛТ" ЕООД</v>
          </cell>
          <cell r="H1358" t="str">
            <v>366ДЛА059</v>
          </cell>
          <cell r="I1358">
            <v>42352</v>
          </cell>
          <cell r="J1358" t="str">
            <v>1989</v>
          </cell>
          <cell r="K1358">
            <v>3569.43</v>
          </cell>
          <cell r="L1358">
            <v>3127</v>
          </cell>
          <cell r="M1358">
            <v>191.6</v>
          </cell>
          <cell r="N1358">
            <v>77.2</v>
          </cell>
          <cell r="O1358">
            <v>376307</v>
          </cell>
          <cell r="P1358">
            <v>598991</v>
          </cell>
          <cell r="Q1358">
            <v>241300</v>
          </cell>
          <cell r="R1358">
            <v>0</v>
          </cell>
          <cell r="S1358" t="str">
            <v>F</v>
          </cell>
          <cell r="T1358" t="str">
            <v>С</v>
          </cell>
          <cell r="U1358" t="str">
            <v>Изолация на външна стена , Изолация на под, Изолация на покрив, Мерки по осветление, Подмяна на дограма</v>
          </cell>
          <cell r="V1358">
            <v>357690</v>
          </cell>
          <cell r="W1358">
            <v>124.34</v>
          </cell>
          <cell r="X1358">
            <v>78028</v>
          </cell>
          <cell r="Y1358">
            <v>672996</v>
          </cell>
          <cell r="Z1358">
            <v>8.625</v>
          </cell>
          <cell r="AA1358" t="str">
            <v>„НП за ЕЕ на МЖС"</v>
          </cell>
          <cell r="AB1358">
            <v>59.71</v>
          </cell>
        </row>
        <row r="1359">
          <cell r="A1359">
            <v>176834941</v>
          </cell>
          <cell r="B1359" t="str">
            <v>Сдружение на собствениците "гр. Благоевград, ж.к. "Еленово" бл. 117, 118</v>
          </cell>
          <cell r="C1359" t="str">
            <v>МЖС</v>
          </cell>
          <cell r="D1359" t="str">
            <v>обл.БЛАГОЕВГРАД</v>
          </cell>
          <cell r="E1359" t="str">
            <v>общ.БЛАГОЕВГРАД</v>
          </cell>
          <cell r="F1359" t="str">
            <v>гр.БЛАГОЕВГРАД</v>
          </cell>
          <cell r="G1359" t="str">
            <v>"ЕП КОНСУЛТ" ЕООД</v>
          </cell>
          <cell r="H1359" t="str">
            <v>366ДЛА060</v>
          </cell>
          <cell r="I1359">
            <v>42352</v>
          </cell>
          <cell r="J1359" t="str">
            <v>1983</v>
          </cell>
          <cell r="K1359">
            <v>3109.7</v>
          </cell>
          <cell r="L1359">
            <v>3028.74</v>
          </cell>
          <cell r="M1359">
            <v>185</v>
          </cell>
          <cell r="N1359">
            <v>74.400000000000006</v>
          </cell>
          <cell r="O1359">
            <v>269876</v>
          </cell>
          <cell r="P1359">
            <v>560848</v>
          </cell>
          <cell r="Q1359">
            <v>225200</v>
          </cell>
          <cell r="R1359">
            <v>0</v>
          </cell>
          <cell r="S1359" t="str">
            <v>F</v>
          </cell>
          <cell r="T1359" t="str">
            <v>С</v>
          </cell>
          <cell r="U1359" t="str">
            <v>Изолация на външна стена , Изолация на под, Изолация на покрив, Мерки по осветление, Подмяна на дограма</v>
          </cell>
          <cell r="V1359">
            <v>335639</v>
          </cell>
          <cell r="W1359">
            <v>111.6</v>
          </cell>
          <cell r="X1359">
            <v>71570</v>
          </cell>
          <cell r="Y1359">
            <v>414991.2</v>
          </cell>
          <cell r="Z1359">
            <v>5.7983000000000002</v>
          </cell>
          <cell r="AA1359" t="str">
            <v>„НП за ЕЕ на МЖС"</v>
          </cell>
          <cell r="AB1359">
            <v>59.84</v>
          </cell>
        </row>
        <row r="1360">
          <cell r="A1360">
            <v>176842703</v>
          </cell>
          <cell r="B1360" t="str">
            <v>Сдружение на собствениците "гр. Благоевград, ж.к. "Еленово" бл. 208"</v>
          </cell>
          <cell r="C1360" t="str">
            <v>МЖС-БЛАГОЕВГРАД, "ЕЛЕНОВО" БЛ. 208</v>
          </cell>
          <cell r="D1360" t="str">
            <v>обл.БЛАГОЕВГРАД</v>
          </cell>
          <cell r="E1360" t="str">
            <v>общ.БЛАГОЕВГРАД</v>
          </cell>
          <cell r="F1360" t="str">
            <v>гр.БЛАГОЕВГРАД</v>
          </cell>
          <cell r="G1360" t="str">
            <v>"ЕП КОНСУЛТ" ЕООД</v>
          </cell>
          <cell r="H1360" t="str">
            <v>366ДЛА061</v>
          </cell>
          <cell r="I1360">
            <v>42354</v>
          </cell>
          <cell r="J1360" t="str">
            <v>1993</v>
          </cell>
          <cell r="K1360">
            <v>3603.48</v>
          </cell>
          <cell r="L1360">
            <v>3385.66</v>
          </cell>
          <cell r="M1360">
            <v>222.7</v>
          </cell>
          <cell r="N1360">
            <v>80.900000000000006</v>
          </cell>
          <cell r="O1360">
            <v>363561</v>
          </cell>
          <cell r="P1360">
            <v>754014</v>
          </cell>
          <cell r="Q1360">
            <v>273900</v>
          </cell>
          <cell r="R1360">
            <v>0</v>
          </cell>
          <cell r="S1360" t="str">
            <v>F</v>
          </cell>
          <cell r="T1360" t="str">
            <v>С</v>
          </cell>
          <cell r="U1360" t="str">
            <v>Изолация на външна стена , Изолация на под, Изолация на покрив, Мерки по осветление, Подмяна на дограма</v>
          </cell>
          <cell r="V1360">
            <v>480150</v>
          </cell>
          <cell r="W1360">
            <v>122.298</v>
          </cell>
          <cell r="X1360">
            <v>90366</v>
          </cell>
          <cell r="Y1360">
            <v>568926.14</v>
          </cell>
          <cell r="Z1360">
            <v>6.2957000000000001</v>
          </cell>
          <cell r="AA1360" t="str">
            <v>„НП за ЕЕ на МЖС"</v>
          </cell>
          <cell r="AB1360">
            <v>63.67</v>
          </cell>
        </row>
        <row r="1361">
          <cell r="A1361">
            <v>176846178</v>
          </cell>
          <cell r="B1361" t="str">
            <v>Сдружение на собствениците "гр. Благоевград, жк Струмско, ул. Яне Сандански бл.23"</v>
          </cell>
          <cell r="C1361" t="str">
            <v>МЖС-БЛАГОЕВГРАД, "ЯНЕ САНДАНСКИ" БЛ. 23</v>
          </cell>
          <cell r="D1361" t="str">
            <v>обл.БЛАГОЕВГРАД</v>
          </cell>
          <cell r="E1361" t="str">
            <v>общ.БЛАГОЕВГРАД</v>
          </cell>
          <cell r="F1361" t="str">
            <v>гр.БЛАГОЕВГРАД</v>
          </cell>
          <cell r="G1361" t="str">
            <v>"ЕП КОНСУЛТ" ЕООД</v>
          </cell>
          <cell r="H1361" t="str">
            <v>366ДЛА062</v>
          </cell>
          <cell r="I1361">
            <v>42360</v>
          </cell>
          <cell r="J1361" t="str">
            <v>1978</v>
          </cell>
          <cell r="K1361">
            <v>3053.42</v>
          </cell>
          <cell r="L1361">
            <v>2856</v>
          </cell>
          <cell r="M1361">
            <v>121.7</v>
          </cell>
          <cell r="N1361">
            <v>27</v>
          </cell>
          <cell r="O1361">
            <v>325655</v>
          </cell>
          <cell r="P1361">
            <v>507567</v>
          </cell>
          <cell r="Q1361">
            <v>235800</v>
          </cell>
          <cell r="R1361">
            <v>0</v>
          </cell>
          <cell r="S1361" t="str">
            <v>F</v>
          </cell>
          <cell r="T1361" t="str">
            <v>С</v>
          </cell>
          <cell r="U1361" t="str">
            <v>Изолация на външна стена , Изолация на под, Изолация на покрив, Мерки по осветление, Подмяна на дограма</v>
          </cell>
          <cell r="V1361">
            <v>271797</v>
          </cell>
          <cell r="W1361">
            <v>96.69</v>
          </cell>
          <cell r="X1361">
            <v>60003</v>
          </cell>
          <cell r="Y1361">
            <v>480858</v>
          </cell>
          <cell r="Z1361">
            <v>8.0137999999999998</v>
          </cell>
          <cell r="AA1361" t="str">
            <v>„НП за ЕЕ на МЖС"</v>
          </cell>
          <cell r="AB1361">
            <v>53.54</v>
          </cell>
        </row>
        <row r="1362">
          <cell r="A1362">
            <v>176858287</v>
          </cell>
          <cell r="B1362" t="str">
            <v>Сдружение на собствениците "гр. Благоевград, ж.к. Еленово бл. 106,107,108</v>
          </cell>
          <cell r="C1362" t="str">
            <v>МЖС 107 108 106</v>
          </cell>
          <cell r="D1362" t="str">
            <v>обл.БЛАГОЕВГРАД</v>
          </cell>
          <cell r="E1362" t="str">
            <v>общ.БЛАГОЕВГРАД</v>
          </cell>
          <cell r="F1362" t="str">
            <v>гр.БЛАГОЕВГРАД</v>
          </cell>
          <cell r="G1362" t="str">
            <v>"ЕП КОНСУЛТ" ЕООД</v>
          </cell>
          <cell r="H1362" t="str">
            <v>366ДЛА063</v>
          </cell>
          <cell r="I1362">
            <v>42360</v>
          </cell>
          <cell r="J1362" t="str">
            <v>1985</v>
          </cell>
          <cell r="K1362">
            <v>6127.84</v>
          </cell>
          <cell r="L1362">
            <v>5724.6</v>
          </cell>
          <cell r="M1362">
            <v>231</v>
          </cell>
          <cell r="N1362">
            <v>81</v>
          </cell>
          <cell r="O1362">
            <v>665174</v>
          </cell>
          <cell r="P1362">
            <v>1322673</v>
          </cell>
          <cell r="Q1362">
            <v>464900</v>
          </cell>
          <cell r="R1362">
            <v>0</v>
          </cell>
          <cell r="S1362" t="str">
            <v>F</v>
          </cell>
          <cell r="T1362" t="str">
            <v>С</v>
          </cell>
          <cell r="U1362" t="str">
            <v>Изолация на външна стена , Изолация на под, Изолация на покрив, Мерки по осветление, Подмяна на дограма</v>
          </cell>
          <cell r="V1362">
            <v>857792</v>
          </cell>
          <cell r="W1362">
            <v>152.03</v>
          </cell>
          <cell r="X1362">
            <v>120015</v>
          </cell>
          <cell r="Y1362">
            <v>774047</v>
          </cell>
          <cell r="Z1362">
            <v>6.4494999999999996</v>
          </cell>
          <cell r="AA1362" t="str">
            <v>„НП за ЕЕ на МЖС"</v>
          </cell>
          <cell r="AB1362">
            <v>64.849999999999994</v>
          </cell>
        </row>
        <row r="1363">
          <cell r="A1363">
            <v>176834980</v>
          </cell>
          <cell r="B1363" t="str">
            <v>Сдружение на собствениците "гр. Благоевград, ж.к. "Ален мак" бл. 1, 2, 3, 4, 5</v>
          </cell>
          <cell r="C1363" t="str">
            <v>МЖС 1-2-3-4-5</v>
          </cell>
          <cell r="D1363" t="str">
            <v>обл.БЛАГОЕВГРАД</v>
          </cell>
          <cell r="E1363" t="str">
            <v>общ.БЛАГОЕВГРАД</v>
          </cell>
          <cell r="F1363" t="str">
            <v>гр.БЛАГОЕВГРАД</v>
          </cell>
          <cell r="G1363" t="str">
            <v>"ЕП КОНСУЛТ" ЕООД</v>
          </cell>
          <cell r="H1363" t="str">
            <v>366ДЛА065</v>
          </cell>
          <cell r="I1363">
            <v>42360</v>
          </cell>
          <cell r="J1363" t="str">
            <v>1984</v>
          </cell>
          <cell r="K1363">
            <v>11331.4</v>
          </cell>
          <cell r="L1363">
            <v>10557</v>
          </cell>
          <cell r="M1363">
            <v>171.2</v>
          </cell>
          <cell r="N1363">
            <v>74.7</v>
          </cell>
          <cell r="O1363">
            <v>1141247</v>
          </cell>
          <cell r="P1363">
            <v>1807298</v>
          </cell>
          <cell r="Q1363">
            <v>788300</v>
          </cell>
          <cell r="R1363">
            <v>0</v>
          </cell>
          <cell r="S1363" t="str">
            <v>F</v>
          </cell>
          <cell r="T1363" t="str">
            <v>С</v>
          </cell>
          <cell r="U1363" t="str">
            <v>Изолация на външна стена , Изолация на под, Изолация на покрив, Мерки по осветление, Подмяна на дограма</v>
          </cell>
          <cell r="V1363">
            <v>1019028</v>
          </cell>
          <cell r="W1363">
            <v>284.27</v>
          </cell>
          <cell r="X1363">
            <v>199726</v>
          </cell>
          <cell r="Y1363">
            <v>1862992</v>
          </cell>
          <cell r="Z1363">
            <v>9.3277000000000001</v>
          </cell>
          <cell r="AA1363" t="str">
            <v>„НП за ЕЕ на МЖС"</v>
          </cell>
          <cell r="AB1363">
            <v>56.38</v>
          </cell>
        </row>
        <row r="1364">
          <cell r="A1364">
            <v>176847401</v>
          </cell>
          <cell r="B1364" t="str">
            <v>Сдружение на собствениците "гр. Благоевград, жк Ален мак, бл. 17,18,19,20"</v>
          </cell>
          <cell r="C1364" t="str">
            <v>МЖС-БЛАГОЕВГРАД, "АЛЕН МАК" 17, 18, 19 И 20</v>
          </cell>
          <cell r="D1364" t="str">
            <v>обл.БЛАГОЕВГРАД</v>
          </cell>
          <cell r="E1364" t="str">
            <v>общ.БЛАГОЕВГРАД</v>
          </cell>
          <cell r="F1364" t="str">
            <v>гр.БЛАГОЕВГРАД</v>
          </cell>
          <cell r="G1364" t="str">
            <v>"ЕП КОНСУЛТ" ЕООД</v>
          </cell>
          <cell r="H1364" t="str">
            <v>366ДЛА066</v>
          </cell>
          <cell r="I1364">
            <v>42356</v>
          </cell>
          <cell r="J1364" t="str">
            <v>1980</v>
          </cell>
          <cell r="K1364">
            <v>9754.94</v>
          </cell>
          <cell r="L1364">
            <v>8996.33</v>
          </cell>
          <cell r="M1364">
            <v>209.9</v>
          </cell>
          <cell r="N1364">
            <v>77.7</v>
          </cell>
          <cell r="O1364">
            <v>792274</v>
          </cell>
          <cell r="P1364">
            <v>1888542</v>
          </cell>
          <cell r="Q1364">
            <v>698800</v>
          </cell>
          <cell r="R1364">
            <v>0</v>
          </cell>
          <cell r="S1364" t="str">
            <v>F</v>
          </cell>
          <cell r="T1364" t="str">
            <v>С</v>
          </cell>
          <cell r="U1364" t="str">
            <v>Изолация на външна стена , Изолация на под, Изолация на покрив, Мерки по осветление, Подмяна на дограма</v>
          </cell>
          <cell r="V1364">
            <v>1189714</v>
          </cell>
          <cell r="W1364">
            <v>283.11399999999998</v>
          </cell>
          <cell r="X1364">
            <v>217912</v>
          </cell>
          <cell r="Y1364">
            <v>1303177.1499999999</v>
          </cell>
          <cell r="Z1364">
            <v>5.9802</v>
          </cell>
          <cell r="AA1364" t="str">
            <v>„НП за ЕЕ на МЖС"</v>
          </cell>
          <cell r="AB1364">
            <v>62.99</v>
          </cell>
        </row>
        <row r="1365">
          <cell r="A1365">
            <v>176836045</v>
          </cell>
          <cell r="B1365" t="str">
            <v>Сдружение на собствениците "гр. Благоевград, бул. "Васил Левски" N 13"</v>
          </cell>
          <cell r="C1365" t="str">
            <v>МЖС</v>
          </cell>
          <cell r="D1365" t="str">
            <v>обл.БЛАГОЕВГРАД</v>
          </cell>
          <cell r="E1365" t="str">
            <v>общ.БЛАГОЕВГРАД</v>
          </cell>
          <cell r="F1365" t="str">
            <v>гр.БЛАГОЕВГРАД</v>
          </cell>
          <cell r="G1365" t="str">
            <v>"ЕП КОНСУЛТ" ЕООД</v>
          </cell>
          <cell r="H1365" t="str">
            <v>366ДЛА067</v>
          </cell>
          <cell r="I1365">
            <v>42356</v>
          </cell>
          <cell r="J1365" t="str">
            <v>1981</v>
          </cell>
          <cell r="K1365">
            <v>5639.7</v>
          </cell>
          <cell r="L1365">
            <v>4965.8999999999996</v>
          </cell>
          <cell r="M1365">
            <v>185</v>
          </cell>
          <cell r="N1365">
            <v>74.8</v>
          </cell>
          <cell r="O1365">
            <v>345431</v>
          </cell>
          <cell r="P1365">
            <v>918529</v>
          </cell>
          <cell r="Q1365">
            <v>371700</v>
          </cell>
          <cell r="R1365">
            <v>0</v>
          </cell>
          <cell r="S1365" t="str">
            <v>F</v>
          </cell>
          <cell r="T1365" t="str">
            <v>С</v>
          </cell>
          <cell r="U1365" t="str">
            <v>Изолация на външна стена , Изолация на под, Изолация на покрив, Мерки по осветление, Подмяна на дограма</v>
          </cell>
          <cell r="V1365">
            <v>546964</v>
          </cell>
          <cell r="W1365">
            <v>198.62</v>
          </cell>
          <cell r="X1365">
            <v>122085</v>
          </cell>
          <cell r="Y1365">
            <v>649471.30000000005</v>
          </cell>
          <cell r="Z1365">
            <v>5.3197999999999999</v>
          </cell>
          <cell r="AA1365" t="str">
            <v>„НП за ЕЕ на МЖС"</v>
          </cell>
          <cell r="AB1365">
            <v>59.54</v>
          </cell>
        </row>
        <row r="1366">
          <cell r="A1366">
            <v>176845222</v>
          </cell>
          <cell r="B1366" t="str">
            <v>Сдружение на собствениците "гр. Благоевград, бул. Васил Левски 13 Г</v>
          </cell>
          <cell r="C1366" t="str">
            <v>МЖС</v>
          </cell>
          <cell r="D1366" t="str">
            <v>обл.БЛАГОЕВГРАД</v>
          </cell>
          <cell r="E1366" t="str">
            <v>общ.БЛАГОЕВГРАД</v>
          </cell>
          <cell r="F1366" t="str">
            <v>гр.БЛАГОЕВГРАД</v>
          </cell>
          <cell r="G1366" t="str">
            <v>"ЕП КОНСУЛТ" ЕООД</v>
          </cell>
          <cell r="H1366" t="str">
            <v>366ДЛА068</v>
          </cell>
          <cell r="I1366">
            <v>42722</v>
          </cell>
          <cell r="J1366" t="str">
            <v>1975</v>
          </cell>
          <cell r="K1366">
            <v>2881.7</v>
          </cell>
          <cell r="L1366">
            <v>2598.34</v>
          </cell>
          <cell r="M1366">
            <v>187</v>
          </cell>
          <cell r="N1366">
            <v>71.599999999999994</v>
          </cell>
          <cell r="O1366">
            <v>232991</v>
          </cell>
          <cell r="P1366">
            <v>486360</v>
          </cell>
          <cell r="Q1366">
            <v>185900</v>
          </cell>
          <cell r="R1366">
            <v>0</v>
          </cell>
          <cell r="S1366" t="str">
            <v>F</v>
          </cell>
          <cell r="T1366" t="str">
            <v>С</v>
          </cell>
          <cell r="U1366" t="str">
            <v>Изолация на външна стена , Изолация на под, Изолация на покрив, Мерки по осветление, Подмяна на дограма</v>
          </cell>
          <cell r="V1366">
            <v>300443</v>
          </cell>
          <cell r="W1366">
            <v>129.94</v>
          </cell>
          <cell r="X1366">
            <v>73766</v>
          </cell>
          <cell r="Y1366">
            <v>363053.4</v>
          </cell>
          <cell r="Z1366">
            <v>4.9215999999999998</v>
          </cell>
          <cell r="AA1366" t="str">
            <v>„НП за ЕЕ на МЖС"</v>
          </cell>
          <cell r="AB1366">
            <v>61.77</v>
          </cell>
        </row>
        <row r="1367">
          <cell r="A1367">
            <v>176839212</v>
          </cell>
          <cell r="B1367" t="str">
            <v>Сдружение на собствениците "гр. Благоевград, ул. "Петър Зографски" N 6"</v>
          </cell>
          <cell r="C1367" t="str">
            <v>МЖС-БЛАГОЕВГРАД, "П. ЗОГРАФСКИ" 6</v>
          </cell>
          <cell r="D1367" t="str">
            <v>обл.БЛАГОЕВГРАД</v>
          </cell>
          <cell r="E1367" t="str">
            <v>общ.БЛАГОЕВГРАД</v>
          </cell>
          <cell r="F1367" t="str">
            <v>гр.БЛАГОЕВГРАД</v>
          </cell>
          <cell r="G1367" t="str">
            <v>"ЕП КОНСУЛТ" ЕООД</v>
          </cell>
          <cell r="H1367" t="str">
            <v>366ДЛА069</v>
          </cell>
          <cell r="I1367">
            <v>42356</v>
          </cell>
          <cell r="J1367" t="str">
            <v>1979</v>
          </cell>
          <cell r="K1367">
            <v>5159.1499999999996</v>
          </cell>
          <cell r="L1367">
            <v>4789.53</v>
          </cell>
          <cell r="M1367">
            <v>181</v>
          </cell>
          <cell r="N1367">
            <v>73.900000000000006</v>
          </cell>
          <cell r="O1367">
            <v>427497</v>
          </cell>
          <cell r="P1367">
            <v>867049</v>
          </cell>
          <cell r="Q1367">
            <v>354100</v>
          </cell>
          <cell r="R1367">
            <v>0</v>
          </cell>
          <cell r="S1367" t="str">
            <v>F</v>
          </cell>
          <cell r="T1367" t="str">
            <v>С</v>
          </cell>
          <cell r="U1367" t="str">
            <v>Изолация на външна стена , Изолация на под, Изолация на покрив, Мерки по осветление, Подмяна на дограма</v>
          </cell>
          <cell r="V1367">
            <v>512910</v>
          </cell>
          <cell r="W1367">
            <v>182.238</v>
          </cell>
          <cell r="X1367">
            <v>113158</v>
          </cell>
          <cell r="Y1367">
            <v>568917.49</v>
          </cell>
          <cell r="Z1367">
            <v>5.0275999999999996</v>
          </cell>
          <cell r="AA1367" t="str">
            <v>„НП за ЕЕ на МЖС"</v>
          </cell>
          <cell r="AB1367">
            <v>59.15</v>
          </cell>
        </row>
        <row r="1368">
          <cell r="A1368">
            <v>176829969</v>
          </cell>
          <cell r="B1368" t="str">
            <v>Сдружение на собствениците "гр. Благоевград, жк Струмско, ул. Яне Сандански бл.1"</v>
          </cell>
          <cell r="C1368" t="str">
            <v>МЖС-БЛАГОЕВГРАД, "Я. САНДАНСКИ" 1</v>
          </cell>
          <cell r="D1368" t="str">
            <v>обл.БЛАГОЕВГРАД</v>
          </cell>
          <cell r="E1368" t="str">
            <v>общ.БЛАГОЕВГРАД</v>
          </cell>
          <cell r="F1368" t="str">
            <v>гр.БЛАГОЕВГРАД</v>
          </cell>
          <cell r="G1368" t="str">
            <v>"ЕП КОНСУЛТ" ЕООД</v>
          </cell>
          <cell r="H1368" t="str">
            <v>366ДЛА070</v>
          </cell>
          <cell r="I1368">
            <v>42398</v>
          </cell>
          <cell r="J1368" t="str">
            <v>1975</v>
          </cell>
          <cell r="K1368">
            <v>5288</v>
          </cell>
          <cell r="L1368">
            <v>4587</v>
          </cell>
          <cell r="M1368">
            <v>184.6</v>
          </cell>
          <cell r="N1368">
            <v>72.400000000000006</v>
          </cell>
          <cell r="O1368">
            <v>469173</v>
          </cell>
          <cell r="P1368">
            <v>846832</v>
          </cell>
          <cell r="Q1368">
            <v>332100</v>
          </cell>
          <cell r="R1368">
            <v>0</v>
          </cell>
          <cell r="S1368" t="str">
            <v>F</v>
          </cell>
          <cell r="T1368" t="str">
            <v>С</v>
          </cell>
          <cell r="U1368" t="str">
            <v>Изолация на външна стена , Изолация на под, Изолация на покрив, Мерки по осветление, Подмяна на дограма</v>
          </cell>
          <cell r="V1368">
            <v>514785</v>
          </cell>
          <cell r="W1368">
            <v>234.74199999999999</v>
          </cell>
          <cell r="X1368">
            <v>130269</v>
          </cell>
          <cell r="Y1368">
            <v>670221</v>
          </cell>
          <cell r="Z1368">
            <v>5.1448999999999998</v>
          </cell>
          <cell r="AA1368" t="str">
            <v>„НП за ЕЕ на МЖС"</v>
          </cell>
          <cell r="AB1368">
            <v>60.78</v>
          </cell>
        </row>
        <row r="1369">
          <cell r="A1369">
            <v>176826624</v>
          </cell>
          <cell r="B1369" t="str">
            <v>Сдружение на собствениците "гр. Благоевград, ж.к. "Струмско", ул. "Броди" бл. 2,4"</v>
          </cell>
          <cell r="C1369" t="str">
            <v>МЖС-БЛАГОЕВГРАД, "БРОДИ" БЛ. 2 И 4</v>
          </cell>
          <cell r="D1369" t="str">
            <v>обл.БЛАГОЕВГРАД</v>
          </cell>
          <cell r="E1369" t="str">
            <v>общ.БЛАГОЕВГРАД</v>
          </cell>
          <cell r="F1369" t="str">
            <v>гр.БЛАГОЕВГРАД</v>
          </cell>
          <cell r="G1369" t="str">
            <v>"ЕП КОНСУЛТ" ЕООД</v>
          </cell>
          <cell r="H1369" t="str">
            <v>366ДЛА071</v>
          </cell>
          <cell r="I1369">
            <v>42398</v>
          </cell>
          <cell r="J1369" t="str">
            <v>1979</v>
          </cell>
          <cell r="K1369">
            <v>2786</v>
          </cell>
          <cell r="L1369">
            <v>2536</v>
          </cell>
          <cell r="M1369">
            <v>176.6</v>
          </cell>
          <cell r="N1369">
            <v>72.599999999999994</v>
          </cell>
          <cell r="O1369">
            <v>263191</v>
          </cell>
          <cell r="P1369">
            <v>447814</v>
          </cell>
          <cell r="Q1369">
            <v>184100</v>
          </cell>
          <cell r="R1369">
            <v>0</v>
          </cell>
          <cell r="S1369" t="str">
            <v>F</v>
          </cell>
          <cell r="T1369" t="str">
            <v>С</v>
          </cell>
          <cell r="U1369" t="str">
            <v>Изолация на външна стена , Изолация на под, Изолация на покрив, Мерки по осветление, Подмяна на дограма</v>
          </cell>
          <cell r="V1369">
            <v>263757</v>
          </cell>
          <cell r="W1369">
            <v>115.249</v>
          </cell>
          <cell r="X1369">
            <v>65127</v>
          </cell>
          <cell r="Y1369">
            <v>348028</v>
          </cell>
          <cell r="Z1369">
            <v>5.3437999999999999</v>
          </cell>
          <cell r="AA1369" t="str">
            <v>„НП за ЕЕ на МЖС"</v>
          </cell>
          <cell r="AB1369">
            <v>58.89</v>
          </cell>
        </row>
        <row r="1370">
          <cell r="A1370">
            <v>176847383</v>
          </cell>
          <cell r="B1370" t="str">
            <v>Сдружение на собствениците "гр. Благоевград, жк Струмско, ул. Броди бл.6, 8"</v>
          </cell>
          <cell r="C1370" t="str">
            <v>МЖС-БЛАГОЕВГРАД, "БРОДИ" БЛ. 6, 8</v>
          </cell>
          <cell r="D1370" t="str">
            <v>обл.БЛАГОЕВГРАД</v>
          </cell>
          <cell r="E1370" t="str">
            <v>общ.БЛАГОЕВГРАД</v>
          </cell>
          <cell r="F1370" t="str">
            <v>гр.БЛАГОЕВГРАД</v>
          </cell>
          <cell r="G1370" t="str">
            <v>"ЕП КОНСУЛТ" ЕООД</v>
          </cell>
          <cell r="H1370" t="str">
            <v>366ДЛА072</v>
          </cell>
          <cell r="I1370">
            <v>42398</v>
          </cell>
          <cell r="J1370" t="str">
            <v>1979</v>
          </cell>
          <cell r="K1370">
            <v>2786</v>
          </cell>
          <cell r="L1370">
            <v>2434</v>
          </cell>
          <cell r="M1370">
            <v>155.1</v>
          </cell>
          <cell r="N1370">
            <v>73.5</v>
          </cell>
          <cell r="O1370">
            <v>299825</v>
          </cell>
          <cell r="P1370">
            <v>377526</v>
          </cell>
          <cell r="Q1370">
            <v>178800</v>
          </cell>
          <cell r="R1370">
            <v>0</v>
          </cell>
          <cell r="S1370" t="str">
            <v>F</v>
          </cell>
          <cell r="T1370" t="str">
            <v>С</v>
          </cell>
          <cell r="U1370" t="str">
            <v>Изолация на външна стена , Изолация на под, Изолация на покрив, Мерки по осветление, Подмяна на дограма</v>
          </cell>
          <cell r="V1370">
            <v>198694</v>
          </cell>
          <cell r="W1370">
            <v>101.895</v>
          </cell>
          <cell r="X1370">
            <v>51194</v>
          </cell>
          <cell r="Y1370">
            <v>319523</v>
          </cell>
          <cell r="Z1370">
            <v>6.2413999999999996</v>
          </cell>
          <cell r="AA1370" t="str">
            <v>„НП за ЕЕ на МЖС"</v>
          </cell>
          <cell r="AB1370">
            <v>52.63</v>
          </cell>
        </row>
        <row r="1371">
          <cell r="A1371">
            <v>176822711</v>
          </cell>
          <cell r="B1371" t="str">
            <v>Сдружение на собствениците "гр. Благоевград, ж.к. "Струмско", ул. "Броди" бл.10,12"</v>
          </cell>
          <cell r="C1371" t="str">
            <v>МЖС-БЛАГОЕВГРАД, "БРОДИ" 10</v>
          </cell>
          <cell r="D1371" t="str">
            <v>обл.БЛАГОЕВГРАД</v>
          </cell>
          <cell r="E1371" t="str">
            <v>общ.БЛАГОЕВГРАД</v>
          </cell>
          <cell r="F1371" t="str">
            <v>гр.БЛАГОЕВГРАД</v>
          </cell>
          <cell r="G1371" t="str">
            <v>"ЕП КОНСУЛТ" ЕООД</v>
          </cell>
          <cell r="H1371" t="str">
            <v>366ДЛА073</v>
          </cell>
          <cell r="I1371">
            <v>42398</v>
          </cell>
          <cell r="J1371" t="str">
            <v>1978</v>
          </cell>
          <cell r="K1371">
            <v>3552</v>
          </cell>
          <cell r="L1371">
            <v>3424</v>
          </cell>
          <cell r="M1371">
            <v>169.4</v>
          </cell>
          <cell r="N1371">
            <v>70</v>
          </cell>
          <cell r="O1371">
            <v>344682</v>
          </cell>
          <cell r="P1371">
            <v>580039</v>
          </cell>
          <cell r="Q1371">
            <v>239600</v>
          </cell>
          <cell r="R1371">
            <v>0</v>
          </cell>
          <cell r="S1371" t="str">
            <v>F</v>
          </cell>
          <cell r="T1371" t="str">
            <v>С</v>
          </cell>
          <cell r="U1371" t="str">
            <v>Изолация на външна стена , Изолация на под, Изолация на покрив, Мерки по осветление, Подмяна на дограма</v>
          </cell>
          <cell r="V1371">
            <v>340442</v>
          </cell>
          <cell r="W1371">
            <v>192.12</v>
          </cell>
          <cell r="X1371">
            <v>98031</v>
          </cell>
          <cell r="Y1371">
            <v>479109</v>
          </cell>
          <cell r="Z1371">
            <v>4.8872999999999998</v>
          </cell>
          <cell r="AA1371" t="str">
            <v>„НП за ЕЕ на МЖС"</v>
          </cell>
          <cell r="AB1371">
            <v>58.69</v>
          </cell>
        </row>
        <row r="1372">
          <cell r="A1372">
            <v>176848364</v>
          </cell>
          <cell r="B1372" t="str">
            <v>Сдружение на собствениците "гр. Благоевград, жк Струмско, ул. Броди бл.14</v>
          </cell>
          <cell r="C1372" t="str">
            <v>МЖС</v>
          </cell>
          <cell r="D1372" t="str">
            <v>обл.БЛАГОЕВГРАД</v>
          </cell>
          <cell r="E1372" t="str">
            <v>общ.БЛАГОЕВГРАД</v>
          </cell>
          <cell r="F1372" t="str">
            <v>гр.БЛАГОЕВГРАД</v>
          </cell>
          <cell r="G1372" t="str">
            <v>"ЕП КОНСУЛТ" ЕООД</v>
          </cell>
          <cell r="H1372" t="str">
            <v>366ДЛА074</v>
          </cell>
          <cell r="I1372">
            <v>42398</v>
          </cell>
          <cell r="J1372" t="str">
            <v>1978</v>
          </cell>
          <cell r="K1372">
            <v>1616</v>
          </cell>
          <cell r="L1372">
            <v>1432</v>
          </cell>
          <cell r="M1372">
            <v>163.69999999999999</v>
          </cell>
          <cell r="N1372">
            <v>74.7</v>
          </cell>
          <cell r="O1372">
            <v>190902</v>
          </cell>
          <cell r="P1372">
            <v>234466</v>
          </cell>
          <cell r="Q1372">
            <v>107000</v>
          </cell>
          <cell r="R1372">
            <v>0</v>
          </cell>
          <cell r="S1372" t="str">
            <v>E</v>
          </cell>
          <cell r="T1372" t="str">
            <v>С</v>
          </cell>
          <cell r="U1372" t="str">
            <v>Изолация на външна стена , Изолация на под, Изолация на покрив, Мерки по осветление, Подмяна на дограма</v>
          </cell>
          <cell r="V1372">
            <v>129433</v>
          </cell>
          <cell r="W1372">
            <v>53.13</v>
          </cell>
          <cell r="X1372">
            <v>28780</v>
          </cell>
          <cell r="Y1372">
            <v>195715</v>
          </cell>
          <cell r="Z1372">
            <v>6.8003</v>
          </cell>
          <cell r="AA1372" t="str">
            <v>„НП за ЕЕ на МЖС"</v>
          </cell>
          <cell r="AB1372">
            <v>55.2</v>
          </cell>
        </row>
        <row r="1373">
          <cell r="A1373">
            <v>176835000</v>
          </cell>
          <cell r="B1373" t="str">
            <v>Сдружение на собствениците "гр. Благоевград, жк Струмско, ул. Броди бл.16,18"</v>
          </cell>
          <cell r="C1373" t="str">
            <v>МЖС</v>
          </cell>
          <cell r="D1373" t="str">
            <v>обл.БЛАГОЕВГРАД</v>
          </cell>
          <cell r="E1373" t="str">
            <v>общ.БЛАГОЕВГРАД</v>
          </cell>
          <cell r="F1373" t="str">
            <v>гр.БЛАГОЕВГРАД</v>
          </cell>
          <cell r="G1373" t="str">
            <v>"ЕП КОНСУЛТ" ЕООД</v>
          </cell>
          <cell r="H1373" t="str">
            <v>366ДЛА075</v>
          </cell>
          <cell r="I1373">
            <v>42398</v>
          </cell>
          <cell r="J1373" t="str">
            <v>1983</v>
          </cell>
          <cell r="K1373">
            <v>4836</v>
          </cell>
          <cell r="L1373">
            <v>4248</v>
          </cell>
          <cell r="M1373">
            <v>181.2</v>
          </cell>
          <cell r="N1373">
            <v>77.599999999999994</v>
          </cell>
          <cell r="O1373">
            <v>459405</v>
          </cell>
          <cell r="P1373">
            <v>769828</v>
          </cell>
          <cell r="Q1373">
            <v>329700</v>
          </cell>
          <cell r="R1373">
            <v>0</v>
          </cell>
          <cell r="S1373" t="str">
            <v>F</v>
          </cell>
          <cell r="T1373" t="str">
            <v>С</v>
          </cell>
          <cell r="U1373" t="str">
            <v>Изолация на външна стена , Изолация на под, Изолация на покрив, Мерки по осветление, Подмяна на дограма</v>
          </cell>
          <cell r="V1373">
            <v>440143</v>
          </cell>
          <cell r="W1373">
            <v>164.04</v>
          </cell>
          <cell r="X1373">
            <v>99663</v>
          </cell>
          <cell r="Y1373">
            <v>551167</v>
          </cell>
          <cell r="Z1373">
            <v>5.5303000000000004</v>
          </cell>
          <cell r="AA1373" t="str">
            <v>„НП за ЕЕ на МЖС"</v>
          </cell>
          <cell r="AB1373">
            <v>57.17</v>
          </cell>
        </row>
        <row r="1374">
          <cell r="A1374">
            <v>176841619</v>
          </cell>
          <cell r="B1374" t="str">
            <v>Сдружение на собствениците "гр. Благоевград, ж.к. "Еленово" бл. 122, 123</v>
          </cell>
          <cell r="C1374" t="str">
            <v>МЖС</v>
          </cell>
          <cell r="D1374" t="str">
            <v>обл.БЛАГОЕВГРАД</v>
          </cell>
          <cell r="E1374" t="str">
            <v>общ.БЛАГОЕВГРАД</v>
          </cell>
          <cell r="F1374" t="str">
            <v>гр.БЛАГОЕВГРАД</v>
          </cell>
          <cell r="G1374" t="str">
            <v>"ЕП КОНСУЛТ" ЕООД</v>
          </cell>
          <cell r="H1374" t="str">
            <v>366ДЛА076</v>
          </cell>
          <cell r="I1374">
            <v>42398</v>
          </cell>
          <cell r="J1374" t="str">
            <v>1986</v>
          </cell>
          <cell r="K1374">
            <v>4538</v>
          </cell>
          <cell r="L1374">
            <v>4184</v>
          </cell>
          <cell r="M1374">
            <v>173.4</v>
          </cell>
          <cell r="N1374">
            <v>70.599999999999994</v>
          </cell>
          <cell r="O1374">
            <v>458001</v>
          </cell>
          <cell r="P1374">
            <v>725486</v>
          </cell>
          <cell r="Q1374">
            <v>295500</v>
          </cell>
          <cell r="R1374">
            <v>0</v>
          </cell>
          <cell r="S1374" t="str">
            <v>F</v>
          </cell>
          <cell r="T1374" t="str">
            <v>С</v>
          </cell>
          <cell r="U1374" t="str">
            <v>Изолация на външна стена , Изолация на под, Изолация на покрив, Мерки по осветление, Подмяна на дограма</v>
          </cell>
          <cell r="V1374">
            <v>429956</v>
          </cell>
          <cell r="W1374">
            <v>235.74</v>
          </cell>
          <cell r="X1374">
            <v>116886</v>
          </cell>
          <cell r="Y1374">
            <v>600495</v>
          </cell>
          <cell r="Z1374">
            <v>5.1374000000000004</v>
          </cell>
          <cell r="AA1374" t="str">
            <v>„НП за ЕЕ на МЖС"</v>
          </cell>
          <cell r="AB1374">
            <v>59.26</v>
          </cell>
        </row>
        <row r="1375">
          <cell r="A1375">
            <v>176850874</v>
          </cell>
          <cell r="B1375" t="str">
            <v>Сдружение на собствениците "гр. Благоевград, ж.к. "Еленово" бл. 124"</v>
          </cell>
          <cell r="C1375" t="str">
            <v>МЖС-БЛАГОЕВГРАД, "ЕЛЕНОВО" БЛ. 124</v>
          </cell>
          <cell r="D1375" t="str">
            <v>обл.БЛАГОЕВГРАД</v>
          </cell>
          <cell r="E1375" t="str">
            <v>общ.БЛАГОЕВГРАД</v>
          </cell>
          <cell r="F1375" t="str">
            <v>гр.БЛАГОЕВГРАД</v>
          </cell>
          <cell r="G1375" t="str">
            <v>"ЕП КОНСУЛТ" ЕООД</v>
          </cell>
          <cell r="H1375" t="str">
            <v>366ДЛА077</v>
          </cell>
          <cell r="I1375">
            <v>42398</v>
          </cell>
          <cell r="J1375" t="str">
            <v>1986</v>
          </cell>
          <cell r="K1375">
            <v>1316</v>
          </cell>
          <cell r="L1375">
            <v>1086</v>
          </cell>
          <cell r="M1375">
            <v>173.4</v>
          </cell>
          <cell r="N1375">
            <v>77.400000000000006</v>
          </cell>
          <cell r="O1375">
            <v>179302</v>
          </cell>
          <cell r="P1375">
            <v>188351</v>
          </cell>
          <cell r="Q1375">
            <v>84000</v>
          </cell>
          <cell r="R1375">
            <v>0</v>
          </cell>
          <cell r="S1375" t="str">
            <v>F</v>
          </cell>
          <cell r="T1375" t="str">
            <v>С</v>
          </cell>
          <cell r="U1375" t="str">
            <v>Изолация на външна стена , Изолация на под, Изолация на покрив, Мерки по осветление, Подмяна на дограма</v>
          </cell>
          <cell r="V1375">
            <v>104340</v>
          </cell>
          <cell r="W1375">
            <v>48.286999999999999</v>
          </cell>
          <cell r="X1375">
            <v>25356</v>
          </cell>
          <cell r="Y1375">
            <v>173633</v>
          </cell>
          <cell r="Z1375">
            <v>6.8478000000000003</v>
          </cell>
          <cell r="AA1375" t="str">
            <v>„НП за ЕЕ на МЖС"</v>
          </cell>
          <cell r="AB1375">
            <v>55.39</v>
          </cell>
        </row>
        <row r="1376">
          <cell r="A1376">
            <v>176843794</v>
          </cell>
          <cell r="B1376" t="str">
            <v>Сдружение на собствениците "гр. Благоевград, жк Еленово бл. 80,81,82,83"</v>
          </cell>
          <cell r="C1376" t="str">
            <v>МЖС</v>
          </cell>
          <cell r="D1376" t="str">
            <v>обл.БЛАГОЕВГРАД</v>
          </cell>
          <cell r="E1376" t="str">
            <v>общ.БЛАГОЕВГРАД</v>
          </cell>
          <cell r="F1376" t="str">
            <v>гр.БЛАГОЕВГРАД</v>
          </cell>
          <cell r="G1376" t="str">
            <v>"ЕП КОНСУЛТ" ЕООД</v>
          </cell>
          <cell r="H1376" t="str">
            <v>366ДЛА078</v>
          </cell>
          <cell r="I1376">
            <v>42398</v>
          </cell>
          <cell r="J1376" t="str">
            <v>1985</v>
          </cell>
          <cell r="K1376">
            <v>5431</v>
          </cell>
          <cell r="L1376">
            <v>4988</v>
          </cell>
          <cell r="M1376">
            <v>180.2</v>
          </cell>
          <cell r="N1376">
            <v>71.7</v>
          </cell>
          <cell r="O1376">
            <v>495804</v>
          </cell>
          <cell r="P1376">
            <v>898901</v>
          </cell>
          <cell r="Q1376">
            <v>357600</v>
          </cell>
          <cell r="R1376">
            <v>0</v>
          </cell>
          <cell r="S1376" t="str">
            <v>G</v>
          </cell>
          <cell r="T1376" t="str">
            <v>С</v>
          </cell>
          <cell r="U1376" t="str">
            <v>Изолация на външна стена , Изолация на под, Изолация на покрив, Мерки по осветление, Подмяна на дограма</v>
          </cell>
          <cell r="V1376">
            <v>541299</v>
          </cell>
          <cell r="W1376">
            <v>291.27</v>
          </cell>
          <cell r="X1376">
            <v>144492</v>
          </cell>
          <cell r="Y1376">
            <v>707111</v>
          </cell>
          <cell r="Z1376">
            <v>4.8936999999999999</v>
          </cell>
          <cell r="AA1376" t="str">
            <v>„НП за ЕЕ на МЖС"</v>
          </cell>
          <cell r="AB1376">
            <v>60.21</v>
          </cell>
        </row>
        <row r="1377">
          <cell r="A1377">
            <v>176815987</v>
          </cell>
          <cell r="B1377" t="str">
            <v>СДРУЖЕНИЕ НА СОБСТВЕНИЦИТЕ "гр. ПЛОВДИВ, район "ЗАПАДЕН", ул. "КРЪСТЬО РАКОВСКИ" 19-21"</v>
          </cell>
          <cell r="C1377" t="str">
            <v>МЖС-ПЛОВДИВ, "КРЪСТЬО РАКОВСКИ" 19-21</v>
          </cell>
          <cell r="D1377" t="str">
            <v>обл.ПЛОВДИВ</v>
          </cell>
          <cell r="E1377" t="str">
            <v>общ.ПЛОВДИВ</v>
          </cell>
          <cell r="F1377" t="str">
            <v>гр.ПЛОВДИВ</v>
          </cell>
          <cell r="G1377" t="str">
            <v>"ЕП КОНСУЛТ" ЕООД</v>
          </cell>
          <cell r="H1377" t="str">
            <v>366ДЛА079</v>
          </cell>
          <cell r="I1377">
            <v>42398</v>
          </cell>
          <cell r="J1377" t="str">
            <v>1989</v>
          </cell>
          <cell r="K1377">
            <v>4050.58</v>
          </cell>
          <cell r="L1377">
            <v>3852.8</v>
          </cell>
          <cell r="M1377">
            <v>179.3</v>
          </cell>
          <cell r="N1377">
            <v>77.2</v>
          </cell>
          <cell r="O1377">
            <v>306879</v>
          </cell>
          <cell r="P1377">
            <v>690865</v>
          </cell>
          <cell r="Q1377">
            <v>297300</v>
          </cell>
          <cell r="R1377">
            <v>0</v>
          </cell>
          <cell r="S1377" t="str">
            <v>F</v>
          </cell>
          <cell r="T1377" t="str">
            <v>С</v>
          </cell>
          <cell r="U1377" t="str">
            <v>Изолация на външна стена , Изолация на под, Изолация на покрив, Мерки по осветление, Подмяна на дограма</v>
          </cell>
          <cell r="V1377">
            <v>393529</v>
          </cell>
          <cell r="W1377">
            <v>170.13399999999999</v>
          </cell>
          <cell r="X1377">
            <v>96583</v>
          </cell>
          <cell r="Y1377">
            <v>638238.12</v>
          </cell>
          <cell r="Z1377">
            <v>6.6081000000000003</v>
          </cell>
          <cell r="AA1377" t="str">
            <v>„НП за ЕЕ на МЖС"</v>
          </cell>
          <cell r="AB1377">
            <v>56.96</v>
          </cell>
        </row>
        <row r="1378">
          <cell r="A1378">
            <v>176840248</v>
          </cell>
          <cell r="B1378" t="str">
            <v>Сдружение на собствениците " гр.Благоевград, ул. Петър Зографски 4"</v>
          </cell>
          <cell r="C1378" t="str">
            <v>МЖС-БЛАГОЕВГРАД, "П. ЗОГРАФСКИ" 4</v>
          </cell>
          <cell r="D1378" t="str">
            <v>обл.БЛАГОЕВГРАД</v>
          </cell>
          <cell r="E1378" t="str">
            <v>общ.БЛАГОЕВГРАД</v>
          </cell>
          <cell r="F1378" t="str">
            <v>гр.БЛАГОЕВГРАД</v>
          </cell>
          <cell r="G1378" t="str">
            <v>"ЕП КОНСУЛТ" ЕООД</v>
          </cell>
          <cell r="H1378" t="str">
            <v>366ДЛА080</v>
          </cell>
          <cell r="I1378">
            <v>42418</v>
          </cell>
          <cell r="J1378" t="str">
            <v>1977</v>
          </cell>
          <cell r="K1378">
            <v>3522</v>
          </cell>
          <cell r="L1378">
            <v>3100.54</v>
          </cell>
          <cell r="M1378">
            <v>187.3</v>
          </cell>
          <cell r="N1378">
            <v>77.8</v>
          </cell>
          <cell r="O1378">
            <v>316815</v>
          </cell>
          <cell r="P1378">
            <v>580739</v>
          </cell>
          <cell r="Q1378">
            <v>241200</v>
          </cell>
          <cell r="R1378">
            <v>0</v>
          </cell>
          <cell r="S1378" t="str">
            <v>E</v>
          </cell>
          <cell r="T1378" t="str">
            <v>С</v>
          </cell>
          <cell r="U1378" t="str">
            <v>Изолация на външна стена , Изолация на под, Изолация на покрив, Мерки по осветление, Подмяна на дограма</v>
          </cell>
          <cell r="V1378">
            <v>339567</v>
          </cell>
          <cell r="W1378">
            <v>76</v>
          </cell>
          <cell r="X1378">
            <v>60529</v>
          </cell>
          <cell r="Y1378">
            <v>509394.53</v>
          </cell>
          <cell r="Z1378">
            <v>8.4156999999999993</v>
          </cell>
          <cell r="AA1378" t="str">
            <v>„НП за ЕЕ на МЖС"</v>
          </cell>
          <cell r="AB1378">
            <v>58.47</v>
          </cell>
        </row>
        <row r="1379">
          <cell r="A1379">
            <v>176851905</v>
          </cell>
          <cell r="B1379" t="str">
            <v>Сдружение на собствениците "гр. Благоевград, ул. "Радовиш" N 1"</v>
          </cell>
          <cell r="C1379" t="str">
            <v>МЖС-БЛАГОЕВГРАД, "РАДОВИШ" 1</v>
          </cell>
          <cell r="D1379" t="str">
            <v>обл.БЛАГОЕВГРАД</v>
          </cell>
          <cell r="E1379" t="str">
            <v>общ.БЛАГОЕВГРАД</v>
          </cell>
          <cell r="F1379" t="str">
            <v>гр.БЛАГОЕВГРАД</v>
          </cell>
          <cell r="G1379" t="str">
            <v>"ЕП КОНСУЛТ" ЕООД</v>
          </cell>
          <cell r="H1379" t="str">
            <v>366ДЛА081</v>
          </cell>
          <cell r="I1379">
            <v>42418</v>
          </cell>
          <cell r="J1379" t="str">
            <v>1974</v>
          </cell>
          <cell r="K1379">
            <v>2468.5</v>
          </cell>
          <cell r="L1379">
            <v>2009.56</v>
          </cell>
          <cell r="M1379">
            <v>227.6</v>
          </cell>
          <cell r="N1379">
            <v>83.2</v>
          </cell>
          <cell r="O1379">
            <v>237041</v>
          </cell>
          <cell r="P1379">
            <v>457482</v>
          </cell>
          <cell r="Q1379">
            <v>167300</v>
          </cell>
          <cell r="R1379">
            <v>0</v>
          </cell>
          <cell r="S1379" t="str">
            <v>G</v>
          </cell>
          <cell r="T1379" t="str">
            <v>С</v>
          </cell>
          <cell r="U1379" t="str">
            <v>Изолация на външна стена , Изолация на под, Изолация на покрив, Мерки по осветление, Подмяна на дограма</v>
          </cell>
          <cell r="V1379">
            <v>290173</v>
          </cell>
          <cell r="W1379">
            <v>163.46299999999999</v>
          </cell>
          <cell r="X1379">
            <v>64975</v>
          </cell>
          <cell r="Y1379">
            <v>353708.68</v>
          </cell>
          <cell r="Z1379">
            <v>5.4436999999999998</v>
          </cell>
          <cell r="AA1379" t="str">
            <v>„НП за ЕЕ на МЖС"</v>
          </cell>
          <cell r="AB1379">
            <v>63.42</v>
          </cell>
        </row>
        <row r="1380">
          <cell r="A1380">
            <v>176867254</v>
          </cell>
          <cell r="B1380" t="str">
            <v>Сдружение на собствениците "гр. Благоевград, ж.к. "Еленово" бл. 19, 20</v>
          </cell>
          <cell r="C1380" t="str">
            <v>МЖС</v>
          </cell>
          <cell r="D1380" t="str">
            <v>обл.БЛАГОЕВГРАД</v>
          </cell>
          <cell r="E1380" t="str">
            <v>общ.БЛАГОЕВГРАД</v>
          </cell>
          <cell r="F1380" t="str">
            <v>гр.БЛАГОЕВГРАД</v>
          </cell>
          <cell r="G1380" t="str">
            <v>"ЕП КОНСУЛТ" ЕООД</v>
          </cell>
          <cell r="H1380" t="str">
            <v>366ДЛА082</v>
          </cell>
          <cell r="I1380">
            <v>42422</v>
          </cell>
          <cell r="J1380" t="str">
            <v>1979</v>
          </cell>
          <cell r="K1380">
            <v>4715</v>
          </cell>
          <cell r="L1380">
            <v>4164</v>
          </cell>
          <cell r="M1380">
            <v>194.9</v>
          </cell>
          <cell r="N1380">
            <v>82.9</v>
          </cell>
          <cell r="O1380">
            <v>285500</v>
          </cell>
          <cell r="P1380">
            <v>811650</v>
          </cell>
          <cell r="Q1380">
            <v>345000</v>
          </cell>
          <cell r="R1380">
            <v>0</v>
          </cell>
          <cell r="S1380" t="str">
            <v>G</v>
          </cell>
          <cell r="T1380" t="str">
            <v>С</v>
          </cell>
          <cell r="U1380" t="str">
            <v>Изолация на външна стена , Изолация на под, Изолация на покрив, Мерки по осветление, Подмяна на дограма</v>
          </cell>
          <cell r="V1380">
            <v>468828</v>
          </cell>
          <cell r="W1380">
            <v>194.04</v>
          </cell>
          <cell r="X1380">
            <v>111115</v>
          </cell>
          <cell r="Y1380">
            <v>597634.78</v>
          </cell>
          <cell r="Z1380">
            <v>5.3784999999999998</v>
          </cell>
          <cell r="AA1380" t="str">
            <v>„НП за ЕЕ на МЖС"</v>
          </cell>
          <cell r="AB1380">
            <v>57.76</v>
          </cell>
        </row>
        <row r="1381">
          <cell r="A1381">
            <v>176837670</v>
          </cell>
          <cell r="B1381" t="str">
            <v>Сдружение на собствениците "гр. Благоевград, ж.к. Еленово бл.36"</v>
          </cell>
          <cell r="C1381" t="str">
            <v>МЖС-БЛАГОЕВГРАД, "ЕЛЕНОВО" БЛ. 36</v>
          </cell>
          <cell r="D1381" t="str">
            <v>обл.БЛАГОЕВГРАД</v>
          </cell>
          <cell r="E1381" t="str">
            <v>общ.БЛАГОЕВГРАД</v>
          </cell>
          <cell r="F1381" t="str">
            <v>гр.БЛАГОЕВГРАД</v>
          </cell>
          <cell r="G1381" t="str">
            <v>"ЕП КОНСУЛТ" ЕООД</v>
          </cell>
          <cell r="H1381" t="str">
            <v>366ДЛА083</v>
          </cell>
          <cell r="I1381">
            <v>42422</v>
          </cell>
          <cell r="J1381" t="str">
            <v>1980</v>
          </cell>
          <cell r="K1381">
            <v>2800</v>
          </cell>
          <cell r="L1381">
            <v>2660.7</v>
          </cell>
          <cell r="M1381">
            <v>150.9</v>
          </cell>
          <cell r="N1381">
            <v>83.7</v>
          </cell>
          <cell r="O1381">
            <v>386084</v>
          </cell>
          <cell r="P1381">
            <v>401562</v>
          </cell>
          <cell r="Q1381">
            <v>222856</v>
          </cell>
          <cell r="R1381">
            <v>0</v>
          </cell>
          <cell r="S1381" t="str">
            <v>F</v>
          </cell>
          <cell r="T1381" t="str">
            <v>С</v>
          </cell>
          <cell r="U1381" t="str">
            <v>Изолация на външна стена , Изолация на под, Изолация на покрив, Мерки по осветление, Подмяна на дограма</v>
          </cell>
          <cell r="V1381">
            <v>178706</v>
          </cell>
          <cell r="W1381">
            <v>97.960999999999999</v>
          </cell>
          <cell r="X1381">
            <v>66110</v>
          </cell>
          <cell r="Y1381">
            <v>362593.43</v>
          </cell>
          <cell r="Z1381">
            <v>5.4846000000000004</v>
          </cell>
          <cell r="AA1381" t="str">
            <v>„НП за ЕЕ на МЖС"</v>
          </cell>
          <cell r="AB1381">
            <v>44.5</v>
          </cell>
        </row>
        <row r="1382">
          <cell r="A1382">
            <v>176828746</v>
          </cell>
          <cell r="B1382" t="str">
            <v>Сдружение на собствениците "гр. Благоевград, жк Еленово бл.37"</v>
          </cell>
          <cell r="C1382" t="str">
            <v>МЖС-БЛАГОЕВГРАД, "ЕЛЕНОВО" БЛ. 37</v>
          </cell>
          <cell r="D1382" t="str">
            <v>обл.БЛАГОЕВГРАД</v>
          </cell>
          <cell r="E1382" t="str">
            <v>общ.БЛАГОЕВГРАД</v>
          </cell>
          <cell r="F1382" t="str">
            <v>гр.БЛАГОЕВГРАД</v>
          </cell>
          <cell r="G1382" t="str">
            <v>"ЕП КОНСУЛТ" ЕООД</v>
          </cell>
          <cell r="H1382" t="str">
            <v>366ДЛА084</v>
          </cell>
          <cell r="I1382">
            <v>42422</v>
          </cell>
          <cell r="J1382" t="str">
            <v>1980</v>
          </cell>
          <cell r="K1382">
            <v>2800</v>
          </cell>
          <cell r="L1382">
            <v>2660.7</v>
          </cell>
          <cell r="M1382">
            <v>106.4</v>
          </cell>
          <cell r="N1382">
            <v>74.3</v>
          </cell>
          <cell r="O1382">
            <v>283106</v>
          </cell>
          <cell r="P1382">
            <v>283106</v>
          </cell>
          <cell r="Q1382">
            <v>197759</v>
          </cell>
          <cell r="R1382">
            <v>0</v>
          </cell>
          <cell r="S1382" t="str">
            <v>E</v>
          </cell>
          <cell r="T1382" t="str">
            <v>С</v>
          </cell>
          <cell r="U1382" t="str">
            <v>Изолация на външна стена , Изолация на под, Изолация на покрив, Мерки по осветление, Подмяна на дограма</v>
          </cell>
          <cell r="V1382">
            <v>85346</v>
          </cell>
          <cell r="W1382">
            <v>48.225000000000001</v>
          </cell>
          <cell r="X1382">
            <v>32580</v>
          </cell>
          <cell r="Y1382">
            <v>358954.99</v>
          </cell>
          <cell r="Z1382">
            <v>11.0176</v>
          </cell>
          <cell r="AA1382" t="str">
            <v>„НП за ЕЕ на МЖС"</v>
          </cell>
          <cell r="AB1382">
            <v>30.14</v>
          </cell>
        </row>
        <row r="1383">
          <cell r="A1383">
            <v>176849384</v>
          </cell>
          <cell r="B1383" t="str">
            <v>Сдружение на собствениците "гр. Благоевград, жк Струмско, ул. Броди бл.34"</v>
          </cell>
          <cell r="C1383" t="str">
            <v>МЖС-БЛАГОЕВГРАД, "БРОДИ", БЛ. 34</v>
          </cell>
          <cell r="D1383" t="str">
            <v>обл.БЛАГОЕВГРАД</v>
          </cell>
          <cell r="E1383" t="str">
            <v>общ.БЛАГОЕВГРАД</v>
          </cell>
          <cell r="F1383" t="str">
            <v>гр.БЛАГОЕВГРАД</v>
          </cell>
          <cell r="G1383" t="str">
            <v>"ЕП КОНСУЛТ" ЕООД</v>
          </cell>
          <cell r="H1383" t="str">
            <v>366ДЛА085</v>
          </cell>
          <cell r="I1383">
            <v>42424</v>
          </cell>
          <cell r="J1383" t="str">
            <v>1977</v>
          </cell>
          <cell r="K1383">
            <v>4750</v>
          </cell>
          <cell r="L1383">
            <v>4645.55</v>
          </cell>
          <cell r="M1383">
            <v>176.1</v>
          </cell>
          <cell r="N1383">
            <v>70.8</v>
          </cell>
          <cell r="O1383">
            <v>473030</v>
          </cell>
          <cell r="P1383">
            <v>818047</v>
          </cell>
          <cell r="Q1383">
            <v>328800</v>
          </cell>
          <cell r="R1383">
            <v>0</v>
          </cell>
          <cell r="S1383" t="str">
            <v>E</v>
          </cell>
          <cell r="T1383" t="str">
            <v>С</v>
          </cell>
          <cell r="U1383" t="str">
            <v>Изолация на външна стена , Изолация на под, Изолация на покрив, Мерки по осветление, Подмяна на дограма</v>
          </cell>
          <cell r="V1383">
            <v>489286</v>
          </cell>
          <cell r="W1383">
            <v>218.66399999999999</v>
          </cell>
          <cell r="X1383">
            <v>111440</v>
          </cell>
          <cell r="Y1383">
            <v>604458.31000000006</v>
          </cell>
          <cell r="Z1383">
            <v>5.4240000000000004</v>
          </cell>
          <cell r="AA1383" t="str">
            <v>„НП за ЕЕ на МЖС"</v>
          </cell>
          <cell r="AB1383">
            <v>59.81</v>
          </cell>
        </row>
        <row r="1384">
          <cell r="A1384">
            <v>176833978</v>
          </cell>
          <cell r="B1384" t="str">
            <v>Сдружение на собствениците "гр. Благоевград, ж.к. "Струмско-център" бл. 17,18"</v>
          </cell>
          <cell r="C1384" t="str">
            <v>МЖС-БЛАГОЕВГРАД, "СТРУМСКО" БЛ. 17 И 18</v>
          </cell>
          <cell r="D1384" t="str">
            <v>обл.БЛАГОЕВГРАД</v>
          </cell>
          <cell r="E1384" t="str">
            <v>общ.БЛАГОЕВГРАД</v>
          </cell>
          <cell r="F1384" t="str">
            <v>гр.БЛАГОЕВГРАД</v>
          </cell>
          <cell r="G1384" t="str">
            <v>"ЕП КОНСУЛТ" ЕООД</v>
          </cell>
          <cell r="H1384" t="str">
            <v>366ДЛА086</v>
          </cell>
          <cell r="I1384">
            <v>42424</v>
          </cell>
          <cell r="J1384" t="str">
            <v>1983</v>
          </cell>
          <cell r="K1384">
            <v>4569</v>
          </cell>
          <cell r="L1384">
            <v>4153.6499999999996</v>
          </cell>
          <cell r="M1384">
            <v>196</v>
          </cell>
          <cell r="N1384">
            <v>77.400000000000006</v>
          </cell>
          <cell r="O1384">
            <v>414015</v>
          </cell>
          <cell r="P1384">
            <v>814261</v>
          </cell>
          <cell r="Q1384">
            <v>321400</v>
          </cell>
          <cell r="R1384">
            <v>0</v>
          </cell>
          <cell r="S1384" t="str">
            <v>F</v>
          </cell>
          <cell r="T1384" t="str">
            <v>С</v>
          </cell>
          <cell r="U1384" t="str">
            <v>Изолация на външна стена , Изолация на под, Изолация на покрив, Мерки по осветление, Подмяна на дограма</v>
          </cell>
          <cell r="V1384">
            <v>492841</v>
          </cell>
          <cell r="W1384">
            <v>95.043999999999997</v>
          </cell>
          <cell r="X1384">
            <v>82934</v>
          </cell>
          <cell r="Y1384">
            <v>672611.59</v>
          </cell>
          <cell r="Z1384">
            <v>8.1102000000000007</v>
          </cell>
          <cell r="AA1384" t="str">
            <v>„НП за ЕЕ на МЖС"</v>
          </cell>
          <cell r="AB1384">
            <v>60.52</v>
          </cell>
        </row>
        <row r="1385">
          <cell r="A1385">
            <v>176842685</v>
          </cell>
          <cell r="B1385" t="str">
            <v>СДРУЖЕНИЕ на СОБСТВЕНИЦИТЕ "гр. ПЛОВДИВ, район "ЮЖЕН", ул. "НИКОЛА КАРЕВ" # 9, 11, 13, 15</v>
          </cell>
          <cell r="C1385" t="str">
            <v>МЖС 9-15</v>
          </cell>
          <cell r="D1385" t="str">
            <v>обл.ПЛОВДИВ</v>
          </cell>
          <cell r="E1385" t="str">
            <v>общ.ПЛОВДИВ</v>
          </cell>
          <cell r="F1385" t="str">
            <v>гр.ПЛОВДИВ</v>
          </cell>
          <cell r="G1385" t="str">
            <v>"ЕП КОНСУЛТ" ЕООД</v>
          </cell>
          <cell r="H1385" t="str">
            <v>366ДЛА087</v>
          </cell>
          <cell r="I1385">
            <v>42424</v>
          </cell>
          <cell r="J1385" t="str">
            <v>1974</v>
          </cell>
          <cell r="K1385">
            <v>3452</v>
          </cell>
          <cell r="L1385">
            <v>3246</v>
          </cell>
          <cell r="M1385">
            <v>233.5</v>
          </cell>
          <cell r="N1385">
            <v>82</v>
          </cell>
          <cell r="O1385">
            <v>198045</v>
          </cell>
          <cell r="P1385">
            <v>757875</v>
          </cell>
          <cell r="Q1385">
            <v>266200</v>
          </cell>
          <cell r="R1385">
            <v>0</v>
          </cell>
          <cell r="S1385" t="str">
            <v>G</v>
          </cell>
          <cell r="T1385" t="str">
            <v>С</v>
          </cell>
          <cell r="U1385" t="str">
            <v>Изолация на външна стена , Изолация на под, Изолация на покрив, Мерки по осветление, Подмяна на дограма</v>
          </cell>
          <cell r="V1385">
            <v>491646</v>
          </cell>
          <cell r="W1385">
            <v>154.34</v>
          </cell>
          <cell r="X1385">
            <v>97754</v>
          </cell>
          <cell r="Y1385">
            <v>578941</v>
          </cell>
          <cell r="Z1385">
            <v>5.9223999999999997</v>
          </cell>
          <cell r="AA1385" t="str">
            <v>„НП за ЕЕ на МЖС"</v>
          </cell>
          <cell r="AB1385">
            <v>64.87</v>
          </cell>
        </row>
        <row r="1386">
          <cell r="A1386">
            <v>176835986</v>
          </cell>
          <cell r="B1386" t="str">
            <v>СДРУЖЕНИЕ НА СОБСТВЕНИЦИТЕ ,бул. "НИКОЛА ВАПЦАРОВ" ##133,135,137,139"</v>
          </cell>
          <cell r="C1386" t="str">
            <v>МЖС</v>
          </cell>
          <cell r="D1386" t="str">
            <v>обл.ПЛОВДИВ</v>
          </cell>
          <cell r="E1386" t="str">
            <v>общ.ПЛОВДИВ</v>
          </cell>
          <cell r="F1386" t="str">
            <v>гр.ПЛОВДИВ</v>
          </cell>
          <cell r="G1386" t="str">
            <v>"ЕП КОНСУЛТ" ЕООД</v>
          </cell>
          <cell r="H1386" t="str">
            <v>366ДЛА088</v>
          </cell>
          <cell r="I1386">
            <v>42424</v>
          </cell>
          <cell r="J1386" t="str">
            <v>1989</v>
          </cell>
          <cell r="K1386">
            <v>8708</v>
          </cell>
          <cell r="L1386">
            <v>8369.83</v>
          </cell>
          <cell r="M1386">
            <v>178.5</v>
          </cell>
          <cell r="N1386">
            <v>74.599999999999994</v>
          </cell>
          <cell r="O1386">
            <v>568435</v>
          </cell>
          <cell r="P1386">
            <v>1494286</v>
          </cell>
          <cell r="Q1386">
            <v>624400</v>
          </cell>
          <cell r="R1386">
            <v>0</v>
          </cell>
          <cell r="S1386" t="str">
            <v>F</v>
          </cell>
          <cell r="T1386" t="str">
            <v>С</v>
          </cell>
          <cell r="U1386" t="str">
            <v>Изолация на външна стена , Изолация на под, Изолация на покрив, Мерки по осветление, Подмяна на дограма</v>
          </cell>
          <cell r="V1386">
            <v>869854</v>
          </cell>
          <cell r="W1386">
            <v>398.15</v>
          </cell>
          <cell r="X1386">
            <v>218161</v>
          </cell>
          <cell r="Y1386">
            <v>1197701.5</v>
          </cell>
          <cell r="Z1386">
            <v>5.4898999999999996</v>
          </cell>
          <cell r="AA1386" t="str">
            <v>„НП за ЕЕ на МЖС"</v>
          </cell>
          <cell r="AB1386">
            <v>58.21</v>
          </cell>
        </row>
        <row r="1387">
          <cell r="A1387">
            <v>176876805</v>
          </cell>
          <cell r="B1387" t="str">
            <v>Сдружение на собствениците "гр. Благоевград, ж.к. Ален мак бл.10, 11</v>
          </cell>
          <cell r="C1387" t="str">
            <v>МЖС</v>
          </cell>
          <cell r="D1387" t="str">
            <v>обл.БЛАГОЕВГРАД</v>
          </cell>
          <cell r="E1387" t="str">
            <v>общ.БЛАГОЕВГРАД</v>
          </cell>
          <cell r="F1387" t="str">
            <v>гр.БЛАГОЕВГРАД</v>
          </cell>
          <cell r="G1387" t="str">
            <v>"ЕП КОНСУЛТ" ЕООД</v>
          </cell>
          <cell r="H1387" t="str">
            <v>366ДЛА089</v>
          </cell>
          <cell r="I1387">
            <v>42426</v>
          </cell>
          <cell r="J1387" t="str">
            <v>1979</v>
          </cell>
          <cell r="K1387">
            <v>5248</v>
          </cell>
          <cell r="L1387">
            <v>4518</v>
          </cell>
          <cell r="M1387">
            <v>118.3</v>
          </cell>
          <cell r="N1387">
            <v>79.2</v>
          </cell>
          <cell r="O1387">
            <v>317016</v>
          </cell>
          <cell r="P1387">
            <v>534415</v>
          </cell>
          <cell r="Q1387">
            <v>357600</v>
          </cell>
          <cell r="R1387">
            <v>0</v>
          </cell>
          <cell r="S1387" t="str">
            <v>F</v>
          </cell>
          <cell r="T1387" t="str">
            <v>С</v>
          </cell>
          <cell r="U1387" t="str">
            <v>Изолация на външна стена , Изолация на под, Изолация на покрив, Мерки по осветление, Подмяна на дограма</v>
          </cell>
          <cell r="V1387">
            <v>177094</v>
          </cell>
          <cell r="W1387">
            <v>69.25</v>
          </cell>
          <cell r="X1387">
            <v>39077</v>
          </cell>
          <cell r="Y1387">
            <v>678956.6</v>
          </cell>
          <cell r="Z1387">
            <v>17.3748</v>
          </cell>
          <cell r="AA1387" t="str">
            <v>„НП за ЕЕ на МЖС"</v>
          </cell>
          <cell r="AB1387">
            <v>33.130000000000003</v>
          </cell>
        </row>
        <row r="1388">
          <cell r="A1388">
            <v>176871167</v>
          </cell>
          <cell r="B1388" t="str">
            <v>Сдружение на собствениците "гр. Благоевград, жк Еленово бл.142,143,144"</v>
          </cell>
          <cell r="C1388" t="str">
            <v>МЖС-БЛАГОЕВГРАД, "ЕЛЕНОВО" БЛ. 142, 143, 144</v>
          </cell>
          <cell r="D1388" t="str">
            <v>обл.БЛАГОЕВГРАД</v>
          </cell>
          <cell r="E1388" t="str">
            <v>общ.БЛАГОЕВГРАД</v>
          </cell>
          <cell r="F1388" t="str">
            <v>гр.БЛАГОЕВГРАД</v>
          </cell>
          <cell r="G1388" t="str">
            <v>"ЕП КОНСУЛТ" ЕООД</v>
          </cell>
          <cell r="H1388" t="str">
            <v>366ДЛА090</v>
          </cell>
          <cell r="I1388">
            <v>42429</v>
          </cell>
          <cell r="J1388" t="str">
            <v>1987</v>
          </cell>
          <cell r="K1388">
            <v>3270.4</v>
          </cell>
          <cell r="L1388">
            <v>3041</v>
          </cell>
          <cell r="M1388">
            <v>242.2</v>
          </cell>
          <cell r="N1388">
            <v>85.3</v>
          </cell>
          <cell r="O1388">
            <v>329714</v>
          </cell>
          <cell r="P1388">
            <v>736593</v>
          </cell>
          <cell r="Q1388">
            <v>259397</v>
          </cell>
          <cell r="R1388">
            <v>0</v>
          </cell>
          <cell r="S1388" t="str">
            <v>G</v>
          </cell>
          <cell r="T1388" t="str">
            <v>С</v>
          </cell>
          <cell r="U1388" t="str">
            <v>Изолация на външна стена , Изолация на под, Изолация на покрив, Мерки по осветление, Подмяна на дограма</v>
          </cell>
          <cell r="V1388">
            <v>477195</v>
          </cell>
          <cell r="W1388">
            <v>120.703</v>
          </cell>
          <cell r="X1388">
            <v>43224</v>
          </cell>
          <cell r="Y1388">
            <v>413064</v>
          </cell>
          <cell r="Z1388">
            <v>9.5563000000000002</v>
          </cell>
          <cell r="AA1388" t="str">
            <v>„НП за ЕЕ на МЖС"</v>
          </cell>
          <cell r="AB1388">
            <v>64.78</v>
          </cell>
        </row>
        <row r="1389">
          <cell r="A1389">
            <v>176831913</v>
          </cell>
          <cell r="B1389" t="str">
            <v>Сдружение на собствениците "гр. Благоевград, ж.к. "Струмско-център" бл. 19"</v>
          </cell>
          <cell r="C1389" t="str">
            <v>МЖС-БЛАГОЕВГРАД, "СТРУМСКО" БЛ. 19</v>
          </cell>
          <cell r="D1389" t="str">
            <v>обл.БЛАГОЕВГРАД</v>
          </cell>
          <cell r="E1389" t="str">
            <v>общ.БЛАГОЕВГРАД</v>
          </cell>
          <cell r="F1389" t="str">
            <v>гр.БЛАГОЕВГРАД</v>
          </cell>
          <cell r="G1389" t="str">
            <v>"ЕП КОНСУЛТ" ЕООД</v>
          </cell>
          <cell r="H1389" t="str">
            <v>366ДЛА091</v>
          </cell>
          <cell r="I1389">
            <v>42429</v>
          </cell>
          <cell r="J1389" t="str">
            <v>1982</v>
          </cell>
          <cell r="K1389">
            <v>3280</v>
          </cell>
          <cell r="L1389">
            <v>3065.65</v>
          </cell>
          <cell r="M1389">
            <v>164.6</v>
          </cell>
          <cell r="N1389">
            <v>71.3</v>
          </cell>
          <cell r="O1389">
            <v>278580</v>
          </cell>
          <cell r="P1389">
            <v>504747</v>
          </cell>
          <cell r="Q1389">
            <v>218700</v>
          </cell>
          <cell r="R1389">
            <v>0</v>
          </cell>
          <cell r="S1389" t="str">
            <v>F</v>
          </cell>
          <cell r="T1389" t="str">
            <v>С</v>
          </cell>
          <cell r="U1389" t="str">
            <v>Изолация на външна стена , Изолация на под, Изолация на покрив, Мерки по осветление, Подмяна на дограма</v>
          </cell>
          <cell r="V1389">
            <v>286013</v>
          </cell>
          <cell r="W1389">
            <v>108.262</v>
          </cell>
          <cell r="X1389">
            <v>65238</v>
          </cell>
          <cell r="Y1389">
            <v>459554.64</v>
          </cell>
          <cell r="Z1389">
            <v>7.0442</v>
          </cell>
          <cell r="AA1389" t="str">
            <v>„НП за ЕЕ на МЖС"</v>
          </cell>
          <cell r="AB1389">
            <v>56.66</v>
          </cell>
        </row>
        <row r="1390">
          <cell r="A1390">
            <v>176837609</v>
          </cell>
          <cell r="B1390" t="str">
            <v>Сдружение на собствениците "Бл. 5, кв. Възржденци, гр. Кърджали</v>
          </cell>
          <cell r="C1390" t="str">
            <v>МЖС</v>
          </cell>
          <cell r="D1390" t="str">
            <v>обл.КЪРДЖАЛИ</v>
          </cell>
          <cell r="E1390" t="str">
            <v>общ.КЪРДЖАЛИ</v>
          </cell>
          <cell r="F1390" t="str">
            <v>гр.КЪРДЖАЛИ</v>
          </cell>
          <cell r="G1390" t="str">
            <v>"ЕП КОНСУЛТ" ЕООД</v>
          </cell>
          <cell r="H1390" t="str">
            <v>366ДЛА092</v>
          </cell>
          <cell r="I1390">
            <v>42461</v>
          </cell>
          <cell r="J1390" t="str">
            <v>1978</v>
          </cell>
          <cell r="K1390">
            <v>5110.8</v>
          </cell>
          <cell r="L1390">
            <v>4629.3</v>
          </cell>
          <cell r="M1390">
            <v>195</v>
          </cell>
          <cell r="N1390">
            <v>81</v>
          </cell>
          <cell r="O1390">
            <v>335281</v>
          </cell>
          <cell r="P1390">
            <v>903040</v>
          </cell>
          <cell r="Q1390">
            <v>375240</v>
          </cell>
          <cell r="R1390">
            <v>0</v>
          </cell>
          <cell r="S1390" t="str">
            <v>E</v>
          </cell>
          <cell r="T1390" t="str">
            <v>С</v>
          </cell>
          <cell r="U1390" t="str">
            <v>Изолация на външна стена , Изолация на под, Изолация на покрив, Мерки по осветление, Подмяна на дограма</v>
          </cell>
          <cell r="V1390">
            <v>527793</v>
          </cell>
          <cell r="W1390">
            <v>99.94</v>
          </cell>
          <cell r="X1390">
            <v>78964.800000000003</v>
          </cell>
          <cell r="Y1390">
            <v>687711.1</v>
          </cell>
          <cell r="Z1390">
            <v>8.7089999999999996</v>
          </cell>
          <cell r="AA1390" t="str">
            <v>„НП за ЕЕ на МЖС"</v>
          </cell>
          <cell r="AB1390">
            <v>58.44</v>
          </cell>
        </row>
        <row r="1391">
          <cell r="A1391">
            <v>176822316</v>
          </cell>
          <cell r="B1391" t="str">
            <v>Сдружение на собствениците "ВЪЗРОЖДЕНЦИ 99", ГР. КЪРДЖАЛИ</v>
          </cell>
          <cell r="C1391" t="str">
            <v>МЖС-КЪРДЖАЛИ, БЛ. 99</v>
          </cell>
          <cell r="D1391" t="str">
            <v>обл.КЪРДЖАЛИ</v>
          </cell>
          <cell r="E1391" t="str">
            <v>общ.КЪРДЖАЛИ</v>
          </cell>
          <cell r="F1391" t="str">
            <v>гр.КЪРДЖАЛИ</v>
          </cell>
          <cell r="G1391" t="str">
            <v>"ЕП КОНСУЛТ" ЕООД</v>
          </cell>
          <cell r="H1391" t="str">
            <v>366ДЛА093</v>
          </cell>
          <cell r="I1391">
            <v>42501</v>
          </cell>
          <cell r="J1391" t="str">
            <v>1987</v>
          </cell>
          <cell r="K1391">
            <v>5490.8</v>
          </cell>
          <cell r="L1391">
            <v>4935.55</v>
          </cell>
          <cell r="M1391">
            <v>203.2</v>
          </cell>
          <cell r="N1391">
            <v>85.5</v>
          </cell>
          <cell r="O1391">
            <v>293062</v>
          </cell>
          <cell r="P1391">
            <v>1002943</v>
          </cell>
          <cell r="Q1391">
            <v>421906</v>
          </cell>
          <cell r="R1391">
            <v>0</v>
          </cell>
          <cell r="S1391" t="str">
            <v>E</v>
          </cell>
          <cell r="T1391" t="str">
            <v>B</v>
          </cell>
          <cell r="U1391" t="str">
            <v>Изолация на външна стена , Изолация на под, Изолация на покрив, Подмяна на дограма</v>
          </cell>
          <cell r="V1391">
            <v>578725</v>
          </cell>
          <cell r="W1391">
            <v>121.58199999999999</v>
          </cell>
          <cell r="X1391">
            <v>87620</v>
          </cell>
          <cell r="Y1391">
            <v>761464.43</v>
          </cell>
          <cell r="Z1391">
            <v>8.6905000000000001</v>
          </cell>
          <cell r="AA1391" t="str">
            <v>„НП за ЕЕ на МЖС"</v>
          </cell>
          <cell r="AB1391">
            <v>57.7</v>
          </cell>
        </row>
        <row r="1392">
          <cell r="A1392">
            <v>176981610</v>
          </cell>
          <cell r="B1392" t="str">
            <v>СДРУЖЕНИЕ НА СОБСТВЕНИЦИТЕ "ЕЗЕРОТО 2" - САМОКОВ</v>
          </cell>
          <cell r="C1392" t="str">
            <v>МЖС</v>
          </cell>
          <cell r="D1392" t="str">
            <v>обл.СОФИЯ-ОБЛАСТ</v>
          </cell>
          <cell r="E1392" t="str">
            <v>общ.САМОКОВ</v>
          </cell>
          <cell r="F1392" t="str">
            <v>гр.САМОКОВ</v>
          </cell>
          <cell r="G1392" t="str">
            <v>"ЕП КОНСУЛТ" ЕООД</v>
          </cell>
          <cell r="H1392" t="str">
            <v>366ДЛА094</v>
          </cell>
          <cell r="I1392">
            <v>42513</v>
          </cell>
          <cell r="J1392" t="str">
            <v>1992</v>
          </cell>
          <cell r="K1392">
            <v>5377</v>
          </cell>
          <cell r="L1392">
            <v>4821</v>
          </cell>
          <cell r="M1392">
            <v>261.60000000000002</v>
          </cell>
          <cell r="N1392">
            <v>103.7</v>
          </cell>
          <cell r="O1392">
            <v>387678</v>
          </cell>
          <cell r="P1392">
            <v>1261408</v>
          </cell>
          <cell r="Q1392">
            <v>500000</v>
          </cell>
          <cell r="R1392">
            <v>0</v>
          </cell>
          <cell r="S1392" t="str">
            <v>F</v>
          </cell>
          <cell r="T1392" t="str">
            <v>B</v>
          </cell>
          <cell r="U1392" t="str">
            <v>Изолация на външна стена , Изолация на под, Изолация на покрив, Мерки по осветление, Подмяна на дограма</v>
          </cell>
          <cell r="V1392">
            <v>761372</v>
          </cell>
          <cell r="W1392">
            <v>88.04</v>
          </cell>
          <cell r="X1392">
            <v>102930.3</v>
          </cell>
          <cell r="Y1392">
            <v>580291.01</v>
          </cell>
          <cell r="Z1392">
            <v>5.6376999999999997</v>
          </cell>
          <cell r="AA1392" t="str">
            <v>„НП за ЕЕ на МЖС"</v>
          </cell>
          <cell r="AB1392">
            <v>60.35</v>
          </cell>
        </row>
        <row r="1393">
          <cell r="A1393">
            <v>176820728</v>
          </cell>
          <cell r="B1393" t="str">
            <v>Сдружение на собствениците "кв.Възрожденци 60", ГР. КЪРДЖАЛИ</v>
          </cell>
          <cell r="C1393" t="str">
            <v>МЖС-КЪРДЖАЛИ, БЛ. 60</v>
          </cell>
          <cell r="D1393" t="str">
            <v>обл.КЪРДЖАЛИ</v>
          </cell>
          <cell r="E1393" t="str">
            <v>общ.КЪРДЖАЛИ</v>
          </cell>
          <cell r="F1393" t="str">
            <v>гр.КЪРДЖАЛИ</v>
          </cell>
          <cell r="G1393" t="str">
            <v>"ЕП КОНСУЛТ" ЕООД</v>
          </cell>
          <cell r="H1393" t="str">
            <v>366ДЛА095</v>
          </cell>
          <cell r="I1393">
            <v>42501</v>
          </cell>
          <cell r="J1393" t="str">
            <v>1987</v>
          </cell>
          <cell r="K1393">
            <v>12278.19</v>
          </cell>
          <cell r="L1393">
            <v>11345.45</v>
          </cell>
          <cell r="M1393">
            <v>182.6</v>
          </cell>
          <cell r="N1393">
            <v>80.900000000000006</v>
          </cell>
          <cell r="O1393">
            <v>903919</v>
          </cell>
          <cell r="P1393">
            <v>2071358</v>
          </cell>
          <cell r="Q1393">
            <v>917447</v>
          </cell>
          <cell r="R1393">
            <v>0</v>
          </cell>
          <cell r="S1393" t="str">
            <v>E</v>
          </cell>
          <cell r="T1393" t="str">
            <v>B</v>
          </cell>
          <cell r="U1393" t="str">
            <v>Изолация на външна стена , Изолация на под, Изолация на покрив, Мерки по осветление, Подмяна на дограма</v>
          </cell>
          <cell r="V1393">
            <v>1153911</v>
          </cell>
          <cell r="W1393">
            <v>293.512</v>
          </cell>
          <cell r="X1393">
            <v>187049</v>
          </cell>
          <cell r="Y1393">
            <v>1458236.66</v>
          </cell>
          <cell r="Z1393">
            <v>7.7960000000000003</v>
          </cell>
          <cell r="AA1393" t="str">
            <v>„НП за ЕЕ на МЖС"</v>
          </cell>
          <cell r="AB1393">
            <v>55.7</v>
          </cell>
        </row>
        <row r="1394">
          <cell r="A1394">
            <v>176986283</v>
          </cell>
          <cell r="B1394" t="str">
            <v>СДРУЖЕНИЕ НА СОБСТВЕНИЦИТЕ "ТОТЕВИ И СИЕ - 2016 - САМОКОВ"</v>
          </cell>
          <cell r="C1394" t="str">
            <v>МЖС-САМОКОВ, "КРАЛИ МАРКО" 51</v>
          </cell>
          <cell r="D1394" t="str">
            <v>обл.СОФИЯ-ОБЛАСТ</v>
          </cell>
          <cell r="E1394" t="str">
            <v>общ.САМОКОВ</v>
          </cell>
          <cell r="F1394" t="str">
            <v>гр.САМОКОВ</v>
          </cell>
          <cell r="G1394" t="str">
            <v>"ЕП КОНСУЛТ" ЕООД</v>
          </cell>
          <cell r="H1394" t="str">
            <v>366ДЛА096</v>
          </cell>
          <cell r="I1394">
            <v>42504</v>
          </cell>
          <cell r="J1394" t="str">
            <v>1983</v>
          </cell>
          <cell r="K1394">
            <v>388.6</v>
          </cell>
          <cell r="L1394">
            <v>180.43</v>
          </cell>
          <cell r="M1394">
            <v>407.5</v>
          </cell>
          <cell r="N1394">
            <v>135.6</v>
          </cell>
          <cell r="O1394">
            <v>53097</v>
          </cell>
          <cell r="P1394">
            <v>73357</v>
          </cell>
          <cell r="Q1394">
            <v>24400</v>
          </cell>
          <cell r="R1394">
            <v>0</v>
          </cell>
          <cell r="S1394" t="str">
            <v>G</v>
          </cell>
          <cell r="T1394" t="str">
            <v>B</v>
          </cell>
          <cell r="U1394" t="str">
            <v>Изолация на външна стена , Изолация на под, Изолация на покрив, Подмяна на дограма</v>
          </cell>
          <cell r="V1394">
            <v>48943</v>
          </cell>
          <cell r="W1394">
            <v>4.2789999999999999</v>
          </cell>
          <cell r="X1394">
            <v>6085</v>
          </cell>
          <cell r="Y1394">
            <v>47994.720000000001</v>
          </cell>
          <cell r="Z1394">
            <v>7.8872999999999998</v>
          </cell>
          <cell r="AA1394" t="str">
            <v>„НП за ЕЕ на МЖС"</v>
          </cell>
          <cell r="AB1394">
            <v>66.709999999999994</v>
          </cell>
        </row>
        <row r="1395">
          <cell r="A1395">
            <v>176988003</v>
          </cell>
          <cell r="B1395" t="str">
            <v>СДРУЖЕНИЕ НА СОБСТВЕНИЦИТЕ "НИКОЛАЙ НИКОЛАЕВИЧ - 9 - САМОКОВ"</v>
          </cell>
          <cell r="C1395" t="str">
            <v>МЖС САМОКОВ НИКОЛАЙ НИКОЛАЕВИЧ 9</v>
          </cell>
          <cell r="D1395" t="str">
            <v>обл.СОФИЯ-ОБЛАСТ</v>
          </cell>
          <cell r="E1395" t="str">
            <v>общ.САМОКОВ</v>
          </cell>
          <cell r="F1395" t="str">
            <v>гр.САМОКОВ</v>
          </cell>
          <cell r="G1395" t="str">
            <v>"ЕП КОНСУЛТ" ЕООД</v>
          </cell>
          <cell r="H1395" t="str">
            <v>366ДЛА097</v>
          </cell>
          <cell r="I1395">
            <v>42504</v>
          </cell>
          <cell r="J1395" t="str">
            <v>1973</v>
          </cell>
          <cell r="K1395">
            <v>242.18</v>
          </cell>
          <cell r="L1395">
            <v>164</v>
          </cell>
          <cell r="M1395">
            <v>450.2</v>
          </cell>
          <cell r="N1395">
            <v>124.7</v>
          </cell>
          <cell r="O1395">
            <v>30735</v>
          </cell>
          <cell r="P1395">
            <v>73837</v>
          </cell>
          <cell r="Q1395">
            <v>20453</v>
          </cell>
          <cell r="R1395">
            <v>0</v>
          </cell>
          <cell r="S1395" t="str">
            <v>G</v>
          </cell>
          <cell r="T1395" t="str">
            <v>B</v>
          </cell>
          <cell r="U1395" t="str">
            <v>Изолация на външна стена , Изолация на под, Изолация на покрив, Подмяна на дограма</v>
          </cell>
          <cell r="V1395">
            <v>53384</v>
          </cell>
          <cell r="W1395">
            <v>6.8529999999999998</v>
          </cell>
          <cell r="X1395">
            <v>7404</v>
          </cell>
          <cell r="Y1395">
            <v>33383.120000000003</v>
          </cell>
          <cell r="Z1395">
            <v>4.5087000000000002</v>
          </cell>
          <cell r="AA1395" t="str">
            <v>„НП за ЕЕ на МЖС"</v>
          </cell>
          <cell r="AB1395">
            <v>72.290000000000006</v>
          </cell>
        </row>
        <row r="1396">
          <cell r="A1396">
            <v>176992838</v>
          </cell>
          <cell r="B1396" t="str">
            <v>СДРУЖЕНИЕ НА СОБСТВЕНИЦИТЕ "СТОЙКОВИ"-САМОКОВ</v>
          </cell>
          <cell r="C1396" t="str">
            <v>МЖС-САМОКОВ, "БЪЛГАРИЯ" 45</v>
          </cell>
          <cell r="D1396" t="str">
            <v>обл.СОФИЯ-ОБЛАСТ</v>
          </cell>
          <cell r="E1396" t="str">
            <v>общ.САМОКОВ</v>
          </cell>
          <cell r="F1396" t="str">
            <v>гр.САМОКОВ</v>
          </cell>
          <cell r="G1396" t="str">
            <v>"ЕП КОНСУЛТ" ЕООД</v>
          </cell>
          <cell r="H1396" t="str">
            <v>366ДЛА098</v>
          </cell>
          <cell r="I1396">
            <v>42504</v>
          </cell>
          <cell r="J1396" t="str">
            <v>1973</v>
          </cell>
          <cell r="K1396">
            <v>327.91</v>
          </cell>
          <cell r="L1396">
            <v>233.54</v>
          </cell>
          <cell r="M1396">
            <v>449.8</v>
          </cell>
          <cell r="N1396">
            <v>127.7</v>
          </cell>
          <cell r="O1396">
            <v>78117</v>
          </cell>
          <cell r="P1396">
            <v>105248</v>
          </cell>
          <cell r="Q1396">
            <v>29900</v>
          </cell>
          <cell r="R1396">
            <v>0</v>
          </cell>
          <cell r="S1396" t="str">
            <v>G</v>
          </cell>
          <cell r="T1396" t="str">
            <v>B</v>
          </cell>
          <cell r="U1396" t="str">
            <v>Изолация на външна стена , Изолация на под, Изолация на покрив, Подмяна на дограма</v>
          </cell>
          <cell r="V1396">
            <v>75362</v>
          </cell>
          <cell r="W1396">
            <v>5.5789999999999997</v>
          </cell>
          <cell r="X1396">
            <v>9556</v>
          </cell>
          <cell r="Y1396">
            <v>52029.07</v>
          </cell>
          <cell r="Z1396">
            <v>5.4446000000000003</v>
          </cell>
          <cell r="AA1396" t="str">
            <v>„НП за ЕЕ на МЖС"</v>
          </cell>
          <cell r="AB1396">
            <v>71.599999999999994</v>
          </cell>
        </row>
        <row r="1397">
          <cell r="A1397">
            <v>176985797</v>
          </cell>
          <cell r="B1397" t="str">
            <v>СДРУЖЕНИЕ НА СОБСТВЕНИЦИТЕ "УСТРЕМ-САМОКОВ</v>
          </cell>
          <cell r="C1397" t="str">
            <v>МЖС</v>
          </cell>
          <cell r="D1397" t="str">
            <v>обл.СОФИЯ-ОБЛАСТ</v>
          </cell>
          <cell r="E1397" t="str">
            <v>общ.САМОКОВ</v>
          </cell>
          <cell r="F1397" t="str">
            <v>гр.САМОКОВ</v>
          </cell>
          <cell r="G1397" t="str">
            <v>"ЕП КОНСУЛТ" ЕООД</v>
          </cell>
          <cell r="H1397" t="str">
            <v>366ДЛА099</v>
          </cell>
          <cell r="I1397">
            <v>42504</v>
          </cell>
          <cell r="J1397" t="str">
            <v>1981</v>
          </cell>
          <cell r="K1397">
            <v>542.25</v>
          </cell>
          <cell r="L1397">
            <v>258.23</v>
          </cell>
          <cell r="M1397">
            <v>373.2</v>
          </cell>
          <cell r="N1397">
            <v>129.9</v>
          </cell>
          <cell r="O1397">
            <v>43468</v>
          </cell>
          <cell r="P1397">
            <v>96275</v>
          </cell>
          <cell r="Q1397">
            <v>33530</v>
          </cell>
          <cell r="R1397">
            <v>0</v>
          </cell>
          <cell r="S1397" t="str">
            <v>G</v>
          </cell>
          <cell r="T1397" t="str">
            <v>B</v>
          </cell>
          <cell r="U1397" t="str">
            <v>Изолация на външна стена , Изолация на под, Изолация на покрив, Подмяна на дограма</v>
          </cell>
          <cell r="V1397">
            <v>62765</v>
          </cell>
          <cell r="W1397">
            <v>10.635999999999999</v>
          </cell>
          <cell r="X1397">
            <v>7991</v>
          </cell>
          <cell r="Y1397">
            <v>46480</v>
          </cell>
          <cell r="Z1397">
            <v>5.8164999999999996</v>
          </cell>
          <cell r="AA1397" t="str">
            <v>„НП за ЕЕ на МЖС"</v>
          </cell>
          <cell r="AB1397">
            <v>65.19</v>
          </cell>
        </row>
        <row r="1398">
          <cell r="A1398">
            <v>176947387</v>
          </cell>
          <cell r="B1398" t="str">
            <v>СДРУЖЕНИЕ НА СОБСТВЕНИЦИТЕ "ЖИЛИЩНА СГРАДА, БУЛ. ИСКЪР 12"</v>
          </cell>
          <cell r="C1398" t="str">
            <v>МЖС ИСКЪР 12 САМОКОВ</v>
          </cell>
          <cell r="D1398" t="str">
            <v>обл.СОФИЯ-ОБЛАСТ</v>
          </cell>
          <cell r="E1398" t="str">
            <v>общ.САМОКОВ</v>
          </cell>
          <cell r="F1398" t="str">
            <v>гр.САМОКОВ</v>
          </cell>
          <cell r="G1398" t="str">
            <v>"ЕП КОНСУЛТ" ЕООД</v>
          </cell>
          <cell r="H1398" t="str">
            <v>366ДЛА100</v>
          </cell>
          <cell r="I1398">
            <v>42504</v>
          </cell>
          <cell r="J1398" t="str">
            <v>1969</v>
          </cell>
          <cell r="K1398">
            <v>441.56</v>
          </cell>
          <cell r="L1398">
            <v>374.99</v>
          </cell>
          <cell r="M1398">
            <v>355.8</v>
          </cell>
          <cell r="N1398">
            <v>107</v>
          </cell>
          <cell r="O1398">
            <v>95363</v>
          </cell>
          <cell r="P1398">
            <v>133432</v>
          </cell>
          <cell r="Q1398">
            <v>40110</v>
          </cell>
          <cell r="R1398">
            <v>0</v>
          </cell>
          <cell r="S1398" t="str">
            <v>G</v>
          </cell>
          <cell r="T1398" t="str">
            <v>B</v>
          </cell>
          <cell r="U1398" t="str">
            <v>Изолация на външна стена , Изолация на покрив, Подмяна на дограма</v>
          </cell>
          <cell r="V1398">
            <v>93321</v>
          </cell>
          <cell r="W1398">
            <v>12.000999999999999</v>
          </cell>
          <cell r="X1398">
            <v>11991</v>
          </cell>
          <cell r="Y1398">
            <v>61109.33</v>
          </cell>
          <cell r="Z1398">
            <v>5.0961999999999996</v>
          </cell>
          <cell r="AA1398" t="str">
            <v>„НП за ЕЕ на МЖС"</v>
          </cell>
          <cell r="AB1398">
            <v>69.930000000000007</v>
          </cell>
        </row>
        <row r="1399">
          <cell r="A1399">
            <v>176963391</v>
          </cell>
          <cell r="B1399" t="str">
            <v>СДРУЖЕНИЕ НА СОБСТВЕНИЦИТЕ ЧАРШИЯТА - САМОКОВ</v>
          </cell>
          <cell r="C1399" t="str">
            <v>МЖС</v>
          </cell>
          <cell r="D1399" t="str">
            <v>обл.СОФИЯ-ОБЛАСТ</v>
          </cell>
          <cell r="E1399" t="str">
            <v>общ.САМОКОВ</v>
          </cell>
          <cell r="F1399" t="str">
            <v>гр.САМОКОВ</v>
          </cell>
          <cell r="G1399" t="str">
            <v>"ЕП КОНСУЛТ" ЕООД</v>
          </cell>
          <cell r="H1399" t="str">
            <v>366ДЛА101</v>
          </cell>
          <cell r="I1399">
            <v>42505</v>
          </cell>
          <cell r="J1399" t="str">
            <v>1969</v>
          </cell>
          <cell r="K1399">
            <v>1869</v>
          </cell>
          <cell r="L1399">
            <v>4684</v>
          </cell>
          <cell r="M1399">
            <v>298.3</v>
          </cell>
          <cell r="N1399">
            <v>102.5</v>
          </cell>
          <cell r="O1399">
            <v>196568</v>
          </cell>
          <cell r="P1399">
            <v>557603</v>
          </cell>
          <cell r="Q1399">
            <v>191000</v>
          </cell>
          <cell r="R1399">
            <v>0</v>
          </cell>
          <cell r="S1399" t="str">
            <v>G</v>
          </cell>
          <cell r="T1399" t="str">
            <v>B</v>
          </cell>
          <cell r="U1399" t="str">
            <v>Изолация на външна стена , Изолация на под, Изолация на покрив, Мерки по осветление, Подмяна на дограма</v>
          </cell>
          <cell r="V1399">
            <v>366196</v>
          </cell>
          <cell r="W1399">
            <v>70.22</v>
          </cell>
          <cell r="X1399">
            <v>55383.5</v>
          </cell>
          <cell r="Y1399">
            <v>259662.4</v>
          </cell>
          <cell r="Z1399">
            <v>4.6883999999999997</v>
          </cell>
          <cell r="AA1399" t="str">
            <v>„НП за ЕЕ на МЖС"</v>
          </cell>
          <cell r="AB1399">
            <v>65.67</v>
          </cell>
        </row>
        <row r="1400">
          <cell r="A1400">
            <v>176987054</v>
          </cell>
          <cell r="B1400" t="str">
            <v>СДРУЖЕНИЕ НА СОБСТВЕНИЦИТЕ "ЖЕЛЕЗАРИЯТА - САМОКОВ"</v>
          </cell>
          <cell r="C1400" t="str">
            <v>МЖС ЖЕЛЕЗАРИЯТА САМОКОВ</v>
          </cell>
          <cell r="D1400" t="str">
            <v>обл.СОФИЯ-ОБЛАСТ</v>
          </cell>
          <cell r="E1400" t="str">
            <v>общ.САМОКОВ</v>
          </cell>
          <cell r="F1400" t="str">
            <v>гр.САМОКОВ</v>
          </cell>
          <cell r="G1400" t="str">
            <v>"ЕП КОНСУЛТ" ЕООД</v>
          </cell>
          <cell r="H1400" t="str">
            <v>366ДЛА102</v>
          </cell>
          <cell r="I1400">
            <v>42505</v>
          </cell>
          <cell r="J1400" t="str">
            <v>1969</v>
          </cell>
          <cell r="K1400">
            <v>2541.5700000000002</v>
          </cell>
          <cell r="L1400">
            <v>2054.91</v>
          </cell>
          <cell r="M1400">
            <v>258.60000000000002</v>
          </cell>
          <cell r="N1400">
            <v>92.8</v>
          </cell>
          <cell r="O1400">
            <v>164261</v>
          </cell>
          <cell r="P1400">
            <v>531438</v>
          </cell>
          <cell r="Q1400">
            <v>190636</v>
          </cell>
          <cell r="R1400">
            <v>0</v>
          </cell>
          <cell r="S1400" t="str">
            <v>G</v>
          </cell>
          <cell r="T1400" t="str">
            <v>B</v>
          </cell>
          <cell r="U1400" t="str">
            <v>Изолация на външна стена , Изолация на под, Изолация на покрив, Мерки по осветление, Подмяна на дограма</v>
          </cell>
          <cell r="V1400">
            <v>340802</v>
          </cell>
          <cell r="W1400">
            <v>96.304000000000002</v>
          </cell>
          <cell r="X1400">
            <v>58653.53</v>
          </cell>
          <cell r="Y1400">
            <v>271375.45</v>
          </cell>
          <cell r="Z1400">
            <v>4.6266999999999996</v>
          </cell>
          <cell r="AA1400" t="str">
            <v>„НП за ЕЕ на МЖС"</v>
          </cell>
          <cell r="AB1400">
            <v>64.12</v>
          </cell>
        </row>
        <row r="1401">
          <cell r="A1401">
            <v>176989429</v>
          </cell>
          <cell r="B1401" t="str">
            <v>СДРУЖЕНИЕ НА СОБСТВЕНИЦИТЕ "ПАЗАРА" - САМОКОВ</v>
          </cell>
          <cell r="C1401" t="str">
            <v>МЖС ПАЗАРА САМОКОВ</v>
          </cell>
          <cell r="D1401" t="str">
            <v>обл.СОФИЯ-ОБЛАСТ</v>
          </cell>
          <cell r="E1401" t="str">
            <v>общ.САМОКОВ</v>
          </cell>
          <cell r="F1401" t="str">
            <v>гр.САМОКОВ</v>
          </cell>
          <cell r="G1401" t="str">
            <v>"ЕП КОНСУЛТ" ЕООД</v>
          </cell>
          <cell r="H1401" t="str">
            <v>366ДЛА103</v>
          </cell>
          <cell r="I1401">
            <v>42506</v>
          </cell>
          <cell r="J1401" t="str">
            <v>1969</v>
          </cell>
          <cell r="K1401">
            <v>2526.87</v>
          </cell>
          <cell r="L1401">
            <v>2075.42</v>
          </cell>
          <cell r="M1401">
            <v>303.10000000000002</v>
          </cell>
          <cell r="N1401">
            <v>102.2</v>
          </cell>
          <cell r="O1401">
            <v>170258</v>
          </cell>
          <cell r="P1401">
            <v>628843</v>
          </cell>
          <cell r="Q1401">
            <v>212120</v>
          </cell>
          <cell r="R1401">
            <v>0</v>
          </cell>
          <cell r="S1401" t="str">
            <v>G</v>
          </cell>
          <cell r="T1401" t="str">
            <v>B</v>
          </cell>
          <cell r="U1401" t="str">
            <v>Изолация на външна стена , Изолация на под, Изолация на покрив, Мерки по осветление, Подмяна на дограма</v>
          </cell>
          <cell r="V1401">
            <v>416723</v>
          </cell>
          <cell r="W1401">
            <v>83.945999999999998</v>
          </cell>
          <cell r="X1401">
            <v>63758.48</v>
          </cell>
          <cell r="Y1401">
            <v>282985.15999999997</v>
          </cell>
          <cell r="Z1401">
            <v>4.4382999999999999</v>
          </cell>
          <cell r="AA1401" t="str">
            <v>„НП за ЕЕ на МЖС"</v>
          </cell>
          <cell r="AB1401">
            <v>66.260000000000005</v>
          </cell>
        </row>
        <row r="1402">
          <cell r="A1402">
            <v>176982185</v>
          </cell>
          <cell r="B1402" t="str">
            <v>СДРУЖЕНИЕ НА СОБСТВЕНИЦИТЕ "БЛОК РИЛСКИ ЛЕН-САМОКОВ"</v>
          </cell>
          <cell r="C1402" t="str">
            <v>МЖС САМОКОВ БЛ 30</v>
          </cell>
          <cell r="D1402" t="str">
            <v>обл.СОФИЯ-ОБЛАСТ</v>
          </cell>
          <cell r="E1402" t="str">
            <v>общ.САМОКОВ</v>
          </cell>
          <cell r="F1402" t="str">
            <v>гр.САМОКОВ</v>
          </cell>
          <cell r="G1402" t="str">
            <v>"ЕП КОНСУЛТ" ЕООД</v>
          </cell>
          <cell r="H1402" t="str">
            <v>366ДЛА104</v>
          </cell>
          <cell r="I1402">
            <v>42506</v>
          </cell>
          <cell r="J1402" t="str">
            <v>1970</v>
          </cell>
          <cell r="K1402">
            <v>2526.87</v>
          </cell>
          <cell r="L1402">
            <v>2021.07</v>
          </cell>
          <cell r="M1402">
            <v>330.6</v>
          </cell>
          <cell r="N1402">
            <v>106</v>
          </cell>
          <cell r="O1402">
            <v>245233</v>
          </cell>
          <cell r="P1402">
            <v>668243</v>
          </cell>
          <cell r="Q1402">
            <v>214200</v>
          </cell>
          <cell r="R1402">
            <v>0</v>
          </cell>
          <cell r="S1402" t="str">
            <v>G</v>
          </cell>
          <cell r="T1402" t="str">
            <v>B</v>
          </cell>
          <cell r="U1402" t="str">
            <v>Изолация на външна стена , Изолация на под, Изолация на покрив, Мерки по осветление, Подмяна на дограма</v>
          </cell>
          <cell r="V1402">
            <v>454040</v>
          </cell>
          <cell r="W1402">
            <v>73.236999999999995</v>
          </cell>
          <cell r="X1402">
            <v>61608.66</v>
          </cell>
          <cell r="Y1402">
            <v>289380.96999999997</v>
          </cell>
          <cell r="Z1402">
            <v>4.6970000000000001</v>
          </cell>
          <cell r="AA1402" t="str">
            <v>„НП за ЕЕ на МЖС"</v>
          </cell>
          <cell r="AB1402">
            <v>67.94</v>
          </cell>
        </row>
        <row r="1403">
          <cell r="A1403">
            <v>176990157</v>
          </cell>
          <cell r="B1403" t="str">
            <v>СДРУЖЕНИЕ НА СОБСТВЕНИЦИТЕ "ВАСИЛЕВА"- САМОКОВ</v>
          </cell>
          <cell r="C1403" t="str">
            <v>МЖС</v>
          </cell>
          <cell r="D1403" t="str">
            <v>обл.СОФИЯ-ОБЛАСТ</v>
          </cell>
          <cell r="E1403" t="str">
            <v>общ.САМОКОВ</v>
          </cell>
          <cell r="F1403" t="str">
            <v>гр.САМОКОВ</v>
          </cell>
          <cell r="G1403" t="str">
            <v>"ЕП КОНСУЛТ" ЕООД</v>
          </cell>
          <cell r="H1403" t="str">
            <v>366ДЛА105</v>
          </cell>
          <cell r="I1403">
            <v>42507</v>
          </cell>
          <cell r="J1403" t="str">
            <v>1970</v>
          </cell>
          <cell r="K1403">
            <v>299</v>
          </cell>
          <cell r="L1403">
            <v>224.28</v>
          </cell>
          <cell r="M1403">
            <v>347.4</v>
          </cell>
          <cell r="N1403">
            <v>107.9</v>
          </cell>
          <cell r="O1403">
            <v>19648</v>
          </cell>
          <cell r="P1403">
            <v>77826</v>
          </cell>
          <cell r="Q1403">
            <v>24180</v>
          </cell>
          <cell r="R1403">
            <v>0</v>
          </cell>
          <cell r="S1403" t="str">
            <v>G</v>
          </cell>
          <cell r="T1403" t="str">
            <v>B</v>
          </cell>
          <cell r="U1403" t="str">
            <v>Изолация на външна стена , Изолация на покрив, Подмяна на дограма</v>
          </cell>
          <cell r="V1403">
            <v>53647</v>
          </cell>
          <cell r="W1403">
            <v>19.36</v>
          </cell>
          <cell r="X1403">
            <v>10176</v>
          </cell>
          <cell r="Y1403">
            <v>39748.06</v>
          </cell>
          <cell r="Z1403">
            <v>3.9060000000000001</v>
          </cell>
          <cell r="AA1403" t="str">
            <v>„НП за ЕЕ на МЖС"</v>
          </cell>
          <cell r="AB1403">
            <v>68.930000000000007</v>
          </cell>
        </row>
        <row r="1404">
          <cell r="A1404">
            <v>176983981</v>
          </cell>
          <cell r="B1404" t="str">
            <v>СДРУЖЕНИЕ НА СОБСТВЕНИЦИТЕ "УЛ.ПОДРИДНА #32/34 - САМОКОВ"</v>
          </cell>
          <cell r="C1404" t="str">
            <v>МЖС-САМОКОВ, "ПОДРИДНА"  № 34</v>
          </cell>
          <cell r="D1404" t="str">
            <v>обл.СОФИЯ-ОБЛАСТ</v>
          </cell>
          <cell r="E1404" t="str">
            <v>общ.САМОКОВ</v>
          </cell>
          <cell r="F1404" t="str">
            <v>гр.САМОКОВ</v>
          </cell>
          <cell r="G1404" t="str">
            <v>"ЕП КОНСУЛТ" ЕООД</v>
          </cell>
          <cell r="H1404" t="str">
            <v>366ДЛА106</v>
          </cell>
          <cell r="I1404">
            <v>42510</v>
          </cell>
          <cell r="J1404" t="str">
            <v>1959</v>
          </cell>
          <cell r="K1404">
            <v>243.6</v>
          </cell>
          <cell r="L1404">
            <v>240</v>
          </cell>
          <cell r="M1404">
            <v>454.2</v>
          </cell>
          <cell r="N1404">
            <v>125.6</v>
          </cell>
          <cell r="O1404">
            <v>57850</v>
          </cell>
          <cell r="P1404">
            <v>108999</v>
          </cell>
          <cell r="Q1404">
            <v>30154</v>
          </cell>
          <cell r="R1404">
            <v>0</v>
          </cell>
          <cell r="S1404" t="str">
            <v>G</v>
          </cell>
          <cell r="T1404" t="str">
            <v>B</v>
          </cell>
          <cell r="U1404" t="str">
            <v>Изолация на външна стена , Изолация на покрив, Подмяна на дограма</v>
          </cell>
          <cell r="V1404">
            <v>78845</v>
          </cell>
          <cell r="W1404">
            <v>10.983000000000001</v>
          </cell>
          <cell r="X1404">
            <v>9698</v>
          </cell>
          <cell r="Y1404">
            <v>48977.47</v>
          </cell>
          <cell r="Z1404">
            <v>5.0502000000000002</v>
          </cell>
          <cell r="AA1404" t="str">
            <v>„НП за ЕЕ на МЖС"</v>
          </cell>
          <cell r="AB1404">
            <v>72.33</v>
          </cell>
        </row>
        <row r="1405">
          <cell r="A1405">
            <v>176985577</v>
          </cell>
          <cell r="B1405" t="str">
            <v>СДРУЖЕНИЕ НА СОБСТВЕНИЦИТЕ "БУЛАИРКИ-САМОКОВ"</v>
          </cell>
          <cell r="C1405" t="str">
            <v>МЖС САМОКОВ БУЛАИРКИ</v>
          </cell>
          <cell r="D1405" t="str">
            <v>обл.СОФИЯ-ОБЛАСТ</v>
          </cell>
          <cell r="E1405" t="str">
            <v>общ.САМОКОВ</v>
          </cell>
          <cell r="F1405" t="str">
            <v>гр.САМОКОВ</v>
          </cell>
          <cell r="G1405" t="str">
            <v>"ЕП КОНСУЛТ" ЕООД</v>
          </cell>
          <cell r="H1405" t="str">
            <v>366ДЛА107</v>
          </cell>
          <cell r="I1405">
            <v>42511</v>
          </cell>
          <cell r="J1405" t="str">
            <v>1971</v>
          </cell>
          <cell r="K1405">
            <v>362.76</v>
          </cell>
          <cell r="L1405">
            <v>341.06</v>
          </cell>
          <cell r="M1405">
            <v>449.3</v>
          </cell>
          <cell r="N1405">
            <v>120.9</v>
          </cell>
          <cell r="O1405">
            <v>59082</v>
          </cell>
          <cell r="P1405">
            <v>153225</v>
          </cell>
          <cell r="Q1405">
            <v>41219</v>
          </cell>
          <cell r="R1405">
            <v>0</v>
          </cell>
          <cell r="S1405" t="str">
            <v>G</v>
          </cell>
          <cell r="T1405" t="str">
            <v>B</v>
          </cell>
          <cell r="U1405" t="str">
            <v>Изолация на външна стена , Изолация на под, Изолация на покрив, Подмяна на дограма</v>
          </cell>
          <cell r="V1405">
            <v>112005</v>
          </cell>
          <cell r="W1405">
            <v>7.69</v>
          </cell>
          <cell r="X1405">
            <v>13531</v>
          </cell>
          <cell r="Y1405">
            <v>60282.17</v>
          </cell>
          <cell r="Z1405">
            <v>4.4550999999999998</v>
          </cell>
          <cell r="AA1405" t="str">
            <v>„НП за ЕЕ на МЖС"</v>
          </cell>
          <cell r="AB1405">
            <v>73.09</v>
          </cell>
        </row>
        <row r="1406">
          <cell r="A1406">
            <v>176989386</v>
          </cell>
          <cell r="B1406" t="str">
            <v>СДРУЖЕНИЕ НА СОБСТВЕНИЦИТЕ "ПОД РИДО - САМОКОВ"</v>
          </cell>
          <cell r="C1406" t="str">
            <v xml:space="preserve">МЖС ПОД РИДО САМОКОВ </v>
          </cell>
          <cell r="D1406" t="str">
            <v>обл.СОФИЯ-ОБЛАСТ</v>
          </cell>
          <cell r="E1406" t="str">
            <v>общ.САМОКОВ</v>
          </cell>
          <cell r="F1406" t="str">
            <v>гр.САМОКОВ</v>
          </cell>
          <cell r="G1406" t="str">
            <v>"ЕП КОНСУЛТ" ЕООД</v>
          </cell>
          <cell r="H1406" t="str">
            <v>366ДЛА109</v>
          </cell>
          <cell r="I1406">
            <v>42516</v>
          </cell>
          <cell r="J1406" t="str">
            <v>1984</v>
          </cell>
          <cell r="K1406">
            <v>215.28</v>
          </cell>
          <cell r="L1406">
            <v>117.08</v>
          </cell>
          <cell r="M1406">
            <v>451.1</v>
          </cell>
          <cell r="N1406">
            <v>124.2</v>
          </cell>
          <cell r="O1406">
            <v>41734</v>
          </cell>
          <cell r="P1406">
            <v>52777</v>
          </cell>
          <cell r="Q1406">
            <v>14535</v>
          </cell>
          <cell r="R1406">
            <v>0</v>
          </cell>
          <cell r="S1406" t="str">
            <v>G</v>
          </cell>
          <cell r="T1406" t="str">
            <v>B</v>
          </cell>
          <cell r="U1406" t="str">
            <v>Изолация на външна стена , Изолация на под, Изолация на покрив, Подмяна на дограма</v>
          </cell>
          <cell r="V1406">
            <v>38243</v>
          </cell>
          <cell r="W1406">
            <v>5.7990000000000004</v>
          </cell>
          <cell r="X1406">
            <v>5499</v>
          </cell>
          <cell r="Y1406">
            <v>41986.25</v>
          </cell>
          <cell r="Z1406">
            <v>7.6352000000000002</v>
          </cell>
          <cell r="AA1406" t="str">
            <v>„НП за ЕЕ на МЖС"</v>
          </cell>
          <cell r="AB1406">
            <v>72.459999999999994</v>
          </cell>
        </row>
        <row r="1407">
          <cell r="A1407">
            <v>176989315</v>
          </cell>
          <cell r="B1407" t="str">
            <v>СДРУЖЕНИЕ НА СОБСТВЕНИЦИТЕ "ЕЛЕНИ - САМОКОВ"</v>
          </cell>
          <cell r="C1407" t="str">
            <v>МЖС ЕЛЕНИ САМОКОВ</v>
          </cell>
          <cell r="D1407" t="str">
            <v>обл.СОФИЯ-ОБЛАСТ</v>
          </cell>
          <cell r="E1407" t="str">
            <v>общ.САМОКОВ</v>
          </cell>
          <cell r="F1407" t="str">
            <v>гр.САМОКОВ</v>
          </cell>
          <cell r="G1407" t="str">
            <v>"ЕП КОНСУЛТ" ЕООД</v>
          </cell>
          <cell r="H1407" t="str">
            <v>366ДЛА110</v>
          </cell>
          <cell r="I1407">
            <v>42517</v>
          </cell>
          <cell r="J1407" t="str">
            <v>1994</v>
          </cell>
          <cell r="K1407">
            <v>398.1</v>
          </cell>
          <cell r="L1407">
            <v>269.94</v>
          </cell>
          <cell r="M1407">
            <v>378.9</v>
          </cell>
          <cell r="N1407">
            <v>119.1</v>
          </cell>
          <cell r="O1407">
            <v>53273</v>
          </cell>
          <cell r="P1407">
            <v>101921</v>
          </cell>
          <cell r="Q1407">
            <v>32051</v>
          </cell>
          <cell r="R1407">
            <v>0</v>
          </cell>
          <cell r="S1407" t="str">
            <v>G</v>
          </cell>
          <cell r="T1407" t="str">
            <v>B</v>
          </cell>
          <cell r="U1407" t="str">
            <v>Изолация на външна стена , Изолация на под, Изолация на покрив, Подмяна на дограма</v>
          </cell>
          <cell r="V1407">
            <v>69870</v>
          </cell>
          <cell r="W1407">
            <v>9.5109999999999992</v>
          </cell>
          <cell r="X1407">
            <v>9811</v>
          </cell>
          <cell r="Y1407">
            <v>61462.75</v>
          </cell>
          <cell r="Z1407">
            <v>6.2645999999999997</v>
          </cell>
          <cell r="AA1407" t="str">
            <v>„НП за ЕЕ на МЖС"</v>
          </cell>
          <cell r="AB1407">
            <v>68.55</v>
          </cell>
        </row>
        <row r="1408">
          <cell r="A1408">
            <v>176992770</v>
          </cell>
          <cell r="B1408" t="str">
            <v>СДРУЖЕНИЕ НА СОБСТВЕНИЦИТЕ "ЧЕТВОРОЖЕНСКИ - САМОКОВ"</v>
          </cell>
          <cell r="C1408" t="str">
            <v>МЖС "ЧЕТВОРОЖЕНСКИ - САМОКОВ"</v>
          </cell>
          <cell r="D1408" t="str">
            <v>обл.СОФИЯ-ОБЛАСТ</v>
          </cell>
          <cell r="E1408" t="str">
            <v>общ.САМОКОВ</v>
          </cell>
          <cell r="F1408" t="str">
            <v>гр.САМОКОВ</v>
          </cell>
          <cell r="G1408" t="str">
            <v>"ЕП КОНСУЛТ" ЕООД</v>
          </cell>
          <cell r="H1408" t="str">
            <v>366ДЛА111</v>
          </cell>
          <cell r="I1408">
            <v>42517</v>
          </cell>
          <cell r="J1408" t="str">
            <v>1955</v>
          </cell>
          <cell r="K1408">
            <v>223.1</v>
          </cell>
          <cell r="L1408">
            <v>218.4</v>
          </cell>
          <cell r="M1408">
            <v>477.8</v>
          </cell>
          <cell r="N1408">
            <v>131.19999999999999</v>
          </cell>
          <cell r="O1408">
            <v>54875</v>
          </cell>
          <cell r="P1408">
            <v>104152</v>
          </cell>
          <cell r="Q1408">
            <v>28594</v>
          </cell>
          <cell r="R1408">
            <v>0</v>
          </cell>
          <cell r="S1408" t="str">
            <v>G</v>
          </cell>
          <cell r="T1408" t="str">
            <v>С</v>
          </cell>
          <cell r="U1408" t="str">
            <v>Изолация на външна стена , Изолация на под, Изолация на покрив, Подмяна на дограма</v>
          </cell>
          <cell r="V1408">
            <v>75558</v>
          </cell>
          <cell r="W1408">
            <v>12.271000000000001</v>
          </cell>
          <cell r="X1408">
            <v>9347</v>
          </cell>
          <cell r="Y1408">
            <v>54362</v>
          </cell>
          <cell r="Z1408">
            <v>5.8159000000000001</v>
          </cell>
          <cell r="AA1408" t="str">
            <v>„НП за ЕЕ на МЖС"</v>
          </cell>
          <cell r="AB1408">
            <v>72.540000000000006</v>
          </cell>
        </row>
        <row r="1409">
          <cell r="A1409">
            <v>176983860</v>
          </cell>
          <cell r="B1409" t="str">
            <v>СДРУЖЕНИЕ НА СОБСТВЕНИЦИТЕ "УЛ. ОТЕЦ ПАИСИЙ #25" - САМОКОВ</v>
          </cell>
          <cell r="C1409" t="str">
            <v>МЖС-САМОКОВ, "ОТЕЦ ПАИСИЙ" 25</v>
          </cell>
          <cell r="D1409" t="str">
            <v>обл.СОФИЯ-ОБЛАСТ</v>
          </cell>
          <cell r="E1409" t="str">
            <v>общ.САМОКОВ</v>
          </cell>
          <cell r="F1409" t="str">
            <v>гр.САМОКОВ</v>
          </cell>
          <cell r="G1409" t="str">
            <v>"БЪЛГАРО-АВСТРИЙСКА КОНСУЛТАНТСКА КОМПАНИЯ" АД</v>
          </cell>
          <cell r="H1409" t="str">
            <v>366ДЛА112</v>
          </cell>
          <cell r="I1409">
            <v>42517</v>
          </cell>
          <cell r="J1409" t="str">
            <v>1976</v>
          </cell>
          <cell r="K1409">
            <v>200.06</v>
          </cell>
          <cell r="L1409">
            <v>137.96</v>
          </cell>
          <cell r="M1409">
            <v>642.6</v>
          </cell>
          <cell r="N1409">
            <v>138.1</v>
          </cell>
          <cell r="O1409">
            <v>53598</v>
          </cell>
          <cell r="P1409">
            <v>88685</v>
          </cell>
          <cell r="Q1409">
            <v>19057</v>
          </cell>
          <cell r="R1409">
            <v>0</v>
          </cell>
          <cell r="S1409" t="str">
            <v>G</v>
          </cell>
          <cell r="T1409" t="str">
            <v>С</v>
          </cell>
          <cell r="U1409" t="str">
            <v>Изолация на външна стена , Изолация на под, Изолация на покрив, Подмяна на дограма</v>
          </cell>
          <cell r="V1409">
            <v>69628</v>
          </cell>
          <cell r="W1409">
            <v>11.053000000000001</v>
          </cell>
          <cell r="X1409">
            <v>8960</v>
          </cell>
          <cell r="Y1409">
            <v>48897</v>
          </cell>
          <cell r="Z1409">
            <v>5.4572000000000003</v>
          </cell>
          <cell r="AA1409" t="str">
            <v>„НП за ЕЕ на МЖС"</v>
          </cell>
          <cell r="AB1409">
            <v>78.510000000000005</v>
          </cell>
        </row>
        <row r="1410">
          <cell r="A1410">
            <v>176986276</v>
          </cell>
          <cell r="B1410" t="str">
            <v>СДРУЖЕНИЕ НА СОБСТВЕНИЦИТЕ "ПАШЕНИЦА" - САМОКОВ</v>
          </cell>
          <cell r="C1410" t="str">
            <v>МЖС</v>
          </cell>
          <cell r="D1410" t="str">
            <v>обл.СОФИЯ-ОБЛАСТ</v>
          </cell>
          <cell r="E1410" t="str">
            <v>общ.САМОКОВ</v>
          </cell>
          <cell r="F1410" t="str">
            <v>гр.САМОКОВ</v>
          </cell>
          <cell r="G1410" t="str">
            <v>"ЕП КОНСУЛТ" ЕООД</v>
          </cell>
          <cell r="H1410" t="str">
            <v>366ДЛА113</v>
          </cell>
          <cell r="I1410">
            <v>42517</v>
          </cell>
          <cell r="J1410" t="str">
            <v>1968</v>
          </cell>
          <cell r="K1410">
            <v>234.6</v>
          </cell>
          <cell r="L1410">
            <v>218.4</v>
          </cell>
          <cell r="M1410">
            <v>477.8</v>
          </cell>
          <cell r="N1410">
            <v>131.19999999999999</v>
          </cell>
          <cell r="O1410">
            <v>54875</v>
          </cell>
          <cell r="P1410">
            <v>104152</v>
          </cell>
          <cell r="Q1410">
            <v>28600</v>
          </cell>
          <cell r="R1410">
            <v>0</v>
          </cell>
          <cell r="S1410" t="str">
            <v>G</v>
          </cell>
          <cell r="T1410" t="str">
            <v>С</v>
          </cell>
          <cell r="U1410" t="str">
            <v>Изолация на външна стена , Изолация на под, Изолация на покрив, Подмяна на дограма</v>
          </cell>
          <cell r="V1410">
            <v>75558</v>
          </cell>
          <cell r="W1410">
            <v>12.25</v>
          </cell>
          <cell r="X1410">
            <v>9347</v>
          </cell>
          <cell r="Y1410">
            <v>54362</v>
          </cell>
          <cell r="Z1410">
            <v>5.8159000000000001</v>
          </cell>
          <cell r="AA1410" t="str">
            <v>„НП за ЕЕ на МЖС"</v>
          </cell>
          <cell r="AB1410">
            <v>72.540000000000006</v>
          </cell>
        </row>
        <row r="1411">
          <cell r="A1411">
            <v>176990132</v>
          </cell>
          <cell r="B1411" t="str">
            <v>СДРУЖЕНИЕ НА СОБСТВЕНИЦИТЕ "МАЛИНОВИ И СИЕ" - САМОКОВ</v>
          </cell>
          <cell r="C1411" t="str">
            <v>МЖС САМОКОВ МАЛИНОВИ И СИЕ</v>
          </cell>
          <cell r="D1411" t="str">
            <v>обл.СОФИЯ-ОБЛАСТ</v>
          </cell>
          <cell r="E1411" t="str">
            <v>общ.САМОКОВ</v>
          </cell>
          <cell r="F1411" t="str">
            <v>гр.САМОКОВ</v>
          </cell>
          <cell r="G1411" t="str">
            <v>"ЕП КОНСУЛТ" ЕООД</v>
          </cell>
          <cell r="H1411" t="str">
            <v>366ДЛА114</v>
          </cell>
          <cell r="I1411">
            <v>42517</v>
          </cell>
          <cell r="J1411" t="str">
            <v>1994</v>
          </cell>
          <cell r="K1411">
            <v>496.16</v>
          </cell>
          <cell r="L1411">
            <v>391.83</v>
          </cell>
          <cell r="M1411">
            <v>331.7</v>
          </cell>
          <cell r="N1411">
            <v>114.4</v>
          </cell>
          <cell r="O1411">
            <v>103859</v>
          </cell>
          <cell r="P1411">
            <v>130041.3</v>
          </cell>
          <cell r="Q1411">
            <v>44850</v>
          </cell>
          <cell r="R1411">
            <v>0</v>
          </cell>
          <cell r="S1411" t="str">
            <v>G</v>
          </cell>
          <cell r="T1411" t="str">
            <v>B</v>
          </cell>
          <cell r="U1411" t="str">
            <v>Изолация на външна стена , Изолация на под, Изолация на покрив, Подмяна на дограма</v>
          </cell>
          <cell r="V1411">
            <v>85190</v>
          </cell>
          <cell r="W1411">
            <v>11.48</v>
          </cell>
          <cell r="X1411">
            <v>11834</v>
          </cell>
          <cell r="Y1411">
            <v>77740.27</v>
          </cell>
          <cell r="Z1411">
            <v>6.5692000000000004</v>
          </cell>
          <cell r="AA1411" t="str">
            <v>„НП за ЕЕ на МЖС"</v>
          </cell>
          <cell r="AB1411">
            <v>65.5</v>
          </cell>
        </row>
        <row r="1412">
          <cell r="A1412">
            <v>176991953</v>
          </cell>
          <cell r="B1412" t="str">
            <v>СДРУЖЕНИЕ НА СОБСТВЕНИЦИТЕ "ИСКЪР 197" - САМОКОВ</v>
          </cell>
          <cell r="C1412" t="str">
            <v>МЖС</v>
          </cell>
          <cell r="D1412" t="str">
            <v>обл.СОФИЯ-ОБЛАСТ</v>
          </cell>
          <cell r="E1412" t="str">
            <v>общ.САМОКОВ</v>
          </cell>
          <cell r="F1412" t="str">
            <v>гр.САМОКОВ</v>
          </cell>
          <cell r="G1412" t="str">
            <v>"ЕП КОНСУЛТ" ЕООД</v>
          </cell>
          <cell r="H1412" t="str">
            <v>366ДЛА115</v>
          </cell>
          <cell r="I1412">
            <v>42517</v>
          </cell>
          <cell r="J1412" t="str">
            <v>1956</v>
          </cell>
          <cell r="K1412">
            <v>431.5</v>
          </cell>
          <cell r="L1412">
            <v>423.3</v>
          </cell>
          <cell r="M1412">
            <v>301.60000000000002</v>
          </cell>
          <cell r="N1412">
            <v>89.8</v>
          </cell>
          <cell r="O1412">
            <v>28634</v>
          </cell>
          <cell r="P1412">
            <v>127568</v>
          </cell>
          <cell r="Q1412">
            <v>37900</v>
          </cell>
          <cell r="R1412">
            <v>0</v>
          </cell>
          <cell r="S1412" t="str">
            <v>G</v>
          </cell>
          <cell r="T1412" t="str">
            <v>С</v>
          </cell>
          <cell r="U1412" t="str">
            <v>Изолация на външна стена , Изолация на под, Изолация на покрив, Подмяна на дограма</v>
          </cell>
          <cell r="V1412">
            <v>89599</v>
          </cell>
          <cell r="W1412">
            <v>30.64</v>
          </cell>
          <cell r="X1412">
            <v>14449</v>
          </cell>
          <cell r="Y1412">
            <v>58496</v>
          </cell>
          <cell r="Z1412">
            <v>4.0484</v>
          </cell>
          <cell r="AA1412" t="str">
            <v>„НП за ЕЕ на МЖС"</v>
          </cell>
          <cell r="AB1412">
            <v>70.23</v>
          </cell>
        </row>
        <row r="1413">
          <cell r="A1413">
            <v>176986244</v>
          </cell>
          <cell r="B1413" t="str">
            <v>СДРУЖЕНИЕ НА СОБСТВЕНИЦИТЕ "ЩЕГРОВИ И СИЕ" - САМОКОВ</v>
          </cell>
          <cell r="C1413" t="str">
            <v>МЖС-САМОКОВ, "ВЕЛЕШКИ" 23</v>
          </cell>
          <cell r="D1413" t="str">
            <v>обл.СОФИЯ-ОБЛАСТ</v>
          </cell>
          <cell r="E1413" t="str">
            <v>общ.САМОКОВ</v>
          </cell>
          <cell r="F1413" t="str">
            <v>гр.САМОКОВ</v>
          </cell>
          <cell r="G1413" t="str">
            <v>"ЕП КОНСУЛТ" ЕООД</v>
          </cell>
          <cell r="H1413" t="str">
            <v>366ДЛА116</v>
          </cell>
          <cell r="I1413">
            <v>42517</v>
          </cell>
          <cell r="J1413" t="str">
            <v>1954</v>
          </cell>
          <cell r="K1413">
            <v>164</v>
          </cell>
          <cell r="L1413">
            <v>164</v>
          </cell>
          <cell r="M1413">
            <v>438.7</v>
          </cell>
          <cell r="N1413">
            <v>130.19999999999999</v>
          </cell>
          <cell r="O1413">
            <v>20077</v>
          </cell>
          <cell r="P1413">
            <v>71947</v>
          </cell>
          <cell r="Q1413">
            <v>21355</v>
          </cell>
          <cell r="R1413">
            <v>0</v>
          </cell>
          <cell r="S1413" t="str">
            <v>G</v>
          </cell>
          <cell r="T1413" t="str">
            <v>B</v>
          </cell>
          <cell r="U1413" t="str">
            <v>Изолация на външна стена , Изолация на под, Изолация на покрив, Подмяна на дограма</v>
          </cell>
          <cell r="V1413">
            <v>50592</v>
          </cell>
          <cell r="W1413">
            <v>9.3759999999999994</v>
          </cell>
          <cell r="X1413">
            <v>6886</v>
          </cell>
          <cell r="Y1413">
            <v>35540.47</v>
          </cell>
          <cell r="Z1413">
            <v>5.1612</v>
          </cell>
          <cell r="AA1413" t="str">
            <v>„НП за ЕЕ на МЖС"</v>
          </cell>
          <cell r="AB1413">
            <v>70.31</v>
          </cell>
        </row>
        <row r="1414">
          <cell r="A1414">
            <v>176991608</v>
          </cell>
          <cell r="B1414" t="str">
            <v xml:space="preserve">СДРУЖЕНИЕ НА СОБСТВЕНИЦИТЕ "КИРИЛОВИ - 2016 - САМОКОВ" </v>
          </cell>
          <cell r="C1414" t="str">
            <v>МЖС</v>
          </cell>
          <cell r="D1414" t="str">
            <v>обл.СОФИЯ-ОБЛАСТ</v>
          </cell>
          <cell r="E1414" t="str">
            <v>общ.САМОКОВ</v>
          </cell>
          <cell r="F1414" t="str">
            <v>гр.САМОКОВ</v>
          </cell>
          <cell r="G1414" t="str">
            <v>"ЕП КОНСУЛТ" ЕООД</v>
          </cell>
          <cell r="H1414" t="str">
            <v>366ДЛА117</v>
          </cell>
          <cell r="I1414">
            <v>42517</v>
          </cell>
          <cell r="J1414" t="str">
            <v>1960</v>
          </cell>
          <cell r="K1414">
            <v>174.4</v>
          </cell>
          <cell r="L1414">
            <v>168.4</v>
          </cell>
          <cell r="M1414">
            <v>504.6</v>
          </cell>
          <cell r="N1414">
            <v>117.4</v>
          </cell>
          <cell r="O1414">
            <v>26736</v>
          </cell>
          <cell r="P1414">
            <v>84774</v>
          </cell>
          <cell r="Q1414">
            <v>19700</v>
          </cell>
          <cell r="R1414">
            <v>0</v>
          </cell>
          <cell r="S1414" t="str">
            <v>G</v>
          </cell>
          <cell r="T1414" t="str">
            <v>С</v>
          </cell>
          <cell r="U1414" t="str">
            <v>Изолация на външна стена , Изолация на под, Изолация на покрив, Подмяна на дограма</v>
          </cell>
          <cell r="V1414">
            <v>65046</v>
          </cell>
          <cell r="W1414">
            <v>19.2</v>
          </cell>
          <cell r="X1414">
            <v>11003</v>
          </cell>
          <cell r="Y1414">
            <v>41852</v>
          </cell>
          <cell r="Z1414">
            <v>3.8035999999999999</v>
          </cell>
          <cell r="AA1414" t="str">
            <v>„НП за ЕЕ на МЖС"</v>
          </cell>
          <cell r="AB1414">
            <v>76.72</v>
          </cell>
        </row>
        <row r="1415">
          <cell r="A1415">
            <v>176989856</v>
          </cell>
          <cell r="B1415" t="str">
            <v>СДРУЖЕНИЕ НА СОБСТВЕНИЦИТЕ "НИЗАМСКИ - САМОКОВ"</v>
          </cell>
          <cell r="C1415" t="str">
            <v>МЖС-САМОКОВ, "29 ДЕКЕМВРИ" 3</v>
          </cell>
          <cell r="D1415" t="str">
            <v>обл.СОФИЯ-ОБЛАСТ</v>
          </cell>
          <cell r="E1415" t="str">
            <v>общ.САМОКОВ</v>
          </cell>
          <cell r="F1415" t="str">
            <v>гр.САМОКОВ</v>
          </cell>
          <cell r="G1415" t="str">
            <v>"ЕП КОНСУЛТ" ЕООД</v>
          </cell>
          <cell r="H1415" t="str">
            <v>366ДЛА118</v>
          </cell>
          <cell r="I1415">
            <v>42517</v>
          </cell>
          <cell r="J1415" t="str">
            <v>1966</v>
          </cell>
          <cell r="K1415">
            <v>225.54</v>
          </cell>
          <cell r="L1415">
            <v>225.54</v>
          </cell>
          <cell r="M1415">
            <v>399.1</v>
          </cell>
          <cell r="N1415">
            <v>134.80000000000001</v>
          </cell>
          <cell r="O1415">
            <v>69200</v>
          </cell>
          <cell r="P1415">
            <v>90190</v>
          </cell>
          <cell r="Q1415">
            <v>30500</v>
          </cell>
          <cell r="R1415">
            <v>0</v>
          </cell>
          <cell r="S1415" t="str">
            <v>G</v>
          </cell>
          <cell r="T1415" t="str">
            <v>B</v>
          </cell>
          <cell r="U1415" t="str">
            <v>Изолация на външна стена , Изолация на покрив, Подмяна на дограма</v>
          </cell>
          <cell r="V1415">
            <v>59722</v>
          </cell>
          <cell r="W1415">
            <v>7.33</v>
          </cell>
          <cell r="X1415">
            <v>7489</v>
          </cell>
          <cell r="Y1415">
            <v>36825.81</v>
          </cell>
          <cell r="Z1415">
            <v>4.9173</v>
          </cell>
          <cell r="AA1415" t="str">
            <v>„НП за ЕЕ на МЖС"</v>
          </cell>
          <cell r="AB1415">
            <v>66.209999999999994</v>
          </cell>
        </row>
        <row r="1416">
          <cell r="A1416">
            <v>176982203</v>
          </cell>
          <cell r="B1416" t="str">
            <v>СДРУЖЕНИЕ НА СОБСТВЕНИЦИТЕ ПОПОВИ САН. ГР.САМОКОВ</v>
          </cell>
          <cell r="C1416" t="str">
            <v>МЖС ПОПОВИ САН. САМОКОВ</v>
          </cell>
          <cell r="D1416" t="str">
            <v>обл.СОФИЯ-ОБЛАСТ</v>
          </cell>
          <cell r="E1416" t="str">
            <v>общ.САМОКОВ</v>
          </cell>
          <cell r="F1416" t="str">
            <v>гр.САМОКОВ</v>
          </cell>
          <cell r="G1416" t="str">
            <v>"ЕП КОНСУЛТ" ЕООД</v>
          </cell>
          <cell r="H1416" t="str">
            <v>366ДЛА119</v>
          </cell>
          <cell r="I1416">
            <v>42517</v>
          </cell>
          <cell r="J1416" t="str">
            <v>1984</v>
          </cell>
          <cell r="K1416">
            <v>488</v>
          </cell>
          <cell r="L1416">
            <v>352.51</v>
          </cell>
          <cell r="M1416">
            <v>193.12</v>
          </cell>
          <cell r="N1416">
            <v>115.35</v>
          </cell>
          <cell r="O1416">
            <v>67979</v>
          </cell>
          <cell r="P1416">
            <v>93658</v>
          </cell>
          <cell r="Q1416">
            <v>40604</v>
          </cell>
          <cell r="R1416">
            <v>0</v>
          </cell>
          <cell r="S1416" t="str">
            <v>F</v>
          </cell>
          <cell r="T1416" t="str">
            <v>С</v>
          </cell>
          <cell r="U1416" t="str">
            <v>Изолация на външна стена , Изолация на под, Изолация на покрив, Мерки по осветление, Подмяна на дограма</v>
          </cell>
          <cell r="V1416">
            <v>53055</v>
          </cell>
          <cell r="W1416">
            <v>7.23</v>
          </cell>
          <cell r="X1416">
            <v>5601.78</v>
          </cell>
          <cell r="Y1416">
            <v>63817.42</v>
          </cell>
          <cell r="Z1416">
            <v>11.392300000000001</v>
          </cell>
          <cell r="AA1416" t="str">
            <v>„НП за ЕЕ на МЖС"</v>
          </cell>
          <cell r="AB1416">
            <v>56.64</v>
          </cell>
        </row>
        <row r="1417">
          <cell r="A1417">
            <v>176990118</v>
          </cell>
          <cell r="B1417" t="str">
            <v>СДРУЖЕНИЕ НА СОБСТВЕНИЦИТЕ "ВЛАДИМИР БОНДОВ" - САМОКОВ</v>
          </cell>
          <cell r="C1417" t="str">
            <v>МЖС-САМОКОВ, "СТЕФАН КАРАДЖА" 5</v>
          </cell>
          <cell r="D1417" t="str">
            <v>обл.СОФИЯ-ОБЛАСТ</v>
          </cell>
          <cell r="E1417" t="str">
            <v>общ.САМОКОВ</v>
          </cell>
          <cell r="F1417" t="str">
            <v>гр.САМОКОВ</v>
          </cell>
          <cell r="G1417" t="str">
            <v>"ЕП КОНСУЛТ" ЕООД</v>
          </cell>
          <cell r="H1417" t="str">
            <v>366ДЛА120</v>
          </cell>
          <cell r="I1417">
            <v>42517</v>
          </cell>
          <cell r="J1417" t="str">
            <v>1978</v>
          </cell>
          <cell r="K1417">
            <v>160</v>
          </cell>
          <cell r="L1417">
            <v>117</v>
          </cell>
          <cell r="M1417">
            <v>451.1</v>
          </cell>
          <cell r="N1417">
            <v>124.2</v>
          </cell>
          <cell r="O1417">
            <v>41734</v>
          </cell>
          <cell r="P1417">
            <v>52778</v>
          </cell>
          <cell r="Q1417">
            <v>14535</v>
          </cell>
          <cell r="R1417">
            <v>0</v>
          </cell>
          <cell r="S1417" t="str">
            <v>G</v>
          </cell>
          <cell r="T1417" t="str">
            <v>B</v>
          </cell>
          <cell r="U1417" t="str">
            <v>Изолация на външна стена , Изолация на под, Изолация на покрив, Подмяна на дограма</v>
          </cell>
          <cell r="V1417">
            <v>38243</v>
          </cell>
          <cell r="W1417">
            <v>5.7990000000000004</v>
          </cell>
          <cell r="X1417">
            <v>5499</v>
          </cell>
          <cell r="Y1417">
            <v>41986.25</v>
          </cell>
          <cell r="Z1417">
            <v>7.6352000000000002</v>
          </cell>
          <cell r="AA1417" t="str">
            <v>„НП за ЕЕ на МЖС"</v>
          </cell>
          <cell r="AB1417">
            <v>72.459999999999994</v>
          </cell>
        </row>
        <row r="1418">
          <cell r="A1418">
            <v>176990456</v>
          </cell>
          <cell r="B1418" t="str">
            <v>СДРУЖЕНИЕ НА СОБСТВЕНИЦИТЕ "МУСАЛА" - САМОКОВ</v>
          </cell>
          <cell r="C1418" t="str">
            <v>МЖС-САМОКОВ, "ИСКЪР" 43-45</v>
          </cell>
          <cell r="D1418" t="str">
            <v>обл.СОФИЯ-ОБЛАСТ</v>
          </cell>
          <cell r="E1418" t="str">
            <v>общ.САМОКОВ</v>
          </cell>
          <cell r="F1418" t="str">
            <v>гр.САМОКОВ</v>
          </cell>
          <cell r="G1418" t="str">
            <v>"ЕП КОНСУЛТ" ЕООД</v>
          </cell>
          <cell r="H1418" t="str">
            <v>366ДЛА121</v>
          </cell>
          <cell r="I1418">
            <v>42517</v>
          </cell>
          <cell r="J1418" t="str">
            <v>1964</v>
          </cell>
          <cell r="K1418">
            <v>424.58</v>
          </cell>
          <cell r="L1418">
            <v>409.4</v>
          </cell>
          <cell r="M1418">
            <v>360.1</v>
          </cell>
          <cell r="N1418">
            <v>124.6</v>
          </cell>
          <cell r="O1418">
            <v>67368</v>
          </cell>
          <cell r="P1418">
            <v>147296</v>
          </cell>
          <cell r="Q1418">
            <v>50971</v>
          </cell>
          <cell r="R1418">
            <v>0</v>
          </cell>
          <cell r="S1418" t="str">
            <v>G</v>
          </cell>
          <cell r="T1418" t="str">
            <v>B</v>
          </cell>
          <cell r="U1418" t="str">
            <v>Изолация на външна стена , Изолация на под, Изолация на покрив, Подмяна на дограма</v>
          </cell>
          <cell r="V1418">
            <v>96326</v>
          </cell>
          <cell r="W1418">
            <v>23.16</v>
          </cell>
          <cell r="X1418">
            <v>12994</v>
          </cell>
          <cell r="Y1418">
            <v>71145.27</v>
          </cell>
          <cell r="Z1418">
            <v>5.4752000000000001</v>
          </cell>
          <cell r="AA1418" t="str">
            <v>„НП за ЕЕ на МЖС"</v>
          </cell>
          <cell r="AB1418">
            <v>65.39</v>
          </cell>
        </row>
        <row r="1419">
          <cell r="A1419">
            <v>176991565</v>
          </cell>
          <cell r="B1419" t="str">
            <v>СДРУЖЕНИЕ НА СОБСТВЕНИЦИТЕ "СЪЖИТЕЛСТВО"- САМОКОВ</v>
          </cell>
          <cell r="C1419" t="str">
            <v>МЖС "СЪЖИТЕЛСТВО"- САМОКОВ</v>
          </cell>
          <cell r="D1419" t="str">
            <v>обл.СОФИЯ-ОБЛАСТ</v>
          </cell>
          <cell r="E1419" t="str">
            <v>общ.САМОКОВ</v>
          </cell>
          <cell r="F1419" t="str">
            <v>гр.САМОКОВ</v>
          </cell>
          <cell r="G1419" t="str">
            <v>"ЕП КОНСУЛТ" ЕООД</v>
          </cell>
          <cell r="H1419" t="str">
            <v>366ДЛА122</v>
          </cell>
          <cell r="I1419">
            <v>42517</v>
          </cell>
          <cell r="J1419" t="str">
            <v>1946</v>
          </cell>
          <cell r="K1419">
            <v>176.1</v>
          </cell>
          <cell r="L1419">
            <v>117</v>
          </cell>
          <cell r="M1419">
            <v>451.1</v>
          </cell>
          <cell r="N1419">
            <v>124.2</v>
          </cell>
          <cell r="O1419">
            <v>41734</v>
          </cell>
          <cell r="P1419">
            <v>52777</v>
          </cell>
          <cell r="Q1419">
            <v>14535</v>
          </cell>
          <cell r="R1419">
            <v>0</v>
          </cell>
          <cell r="S1419" t="str">
            <v>G</v>
          </cell>
          <cell r="T1419" t="str">
            <v>B</v>
          </cell>
          <cell r="U1419" t="str">
            <v>Изолация на външна стена , Изолация на под, Изолация на покрив, Подмяна на дограма</v>
          </cell>
          <cell r="V1419">
            <v>38243</v>
          </cell>
          <cell r="W1419">
            <v>5.7990000000000004</v>
          </cell>
          <cell r="X1419">
            <v>5499</v>
          </cell>
          <cell r="Y1419">
            <v>41986.25</v>
          </cell>
          <cell r="Z1419">
            <v>7.6352000000000002</v>
          </cell>
          <cell r="AA1419" t="str">
            <v>„НП за ЕЕ на МЖС"</v>
          </cell>
          <cell r="AB1419">
            <v>72.459999999999994</v>
          </cell>
        </row>
        <row r="1420">
          <cell r="A1420">
            <v>176987798</v>
          </cell>
          <cell r="B1420" t="str">
            <v>СДРУЖЕНИЕ НА СОБСТВЕНИЦИТЕ "Б И К" - САМОКОВ</v>
          </cell>
          <cell r="C1420" t="str">
            <v>МЖС-САМОКОВ, "СТ. ДОСПЕВСКИ" 2</v>
          </cell>
          <cell r="D1420" t="str">
            <v>обл.СОФИЯ-ОБЛАСТ</v>
          </cell>
          <cell r="E1420" t="str">
            <v>общ.САМОКОВ</v>
          </cell>
          <cell r="F1420" t="str">
            <v>гр.САМОКОВ</v>
          </cell>
          <cell r="G1420" t="str">
            <v>"ЕП КОНСУЛТ" ЕООД</v>
          </cell>
          <cell r="H1420" t="str">
            <v>366ДЛА123</v>
          </cell>
          <cell r="I1420">
            <v>42517</v>
          </cell>
          <cell r="J1420" t="str">
            <v>1981</v>
          </cell>
          <cell r="K1420">
            <v>168</v>
          </cell>
          <cell r="L1420">
            <v>164</v>
          </cell>
          <cell r="M1420">
            <v>450.2</v>
          </cell>
          <cell r="N1420">
            <v>124.7</v>
          </cell>
          <cell r="O1420">
            <v>30735</v>
          </cell>
          <cell r="P1420">
            <v>73837</v>
          </cell>
          <cell r="Q1420">
            <v>20453</v>
          </cell>
          <cell r="R1420">
            <v>0</v>
          </cell>
          <cell r="S1420" t="str">
            <v>G</v>
          </cell>
          <cell r="T1420" t="str">
            <v>B</v>
          </cell>
          <cell r="U1420" t="str">
            <v>Изолация на външна стена , Изолация на под, Изолация на покрив, Подмяна на дограма</v>
          </cell>
          <cell r="V1420">
            <v>53384</v>
          </cell>
          <cell r="W1420">
            <v>6.8529999999999998</v>
          </cell>
          <cell r="X1420">
            <v>7404</v>
          </cell>
          <cell r="Y1420">
            <v>33383.269999999997</v>
          </cell>
          <cell r="Z1420">
            <v>4.5087999999999999</v>
          </cell>
          <cell r="AA1420" t="str">
            <v>„НП за ЕЕ на МЖС"</v>
          </cell>
          <cell r="AB1420">
            <v>72.290000000000006</v>
          </cell>
        </row>
        <row r="1421">
          <cell r="A1421">
            <v>176832068</v>
          </cell>
          <cell r="B1421" t="str">
            <v>Сдружение на собствениците "бл. 36", ГР. КЪРДЖАЛИ</v>
          </cell>
          <cell r="C1421" t="str">
            <v>МЖС-КЪРДЖАЛИ, БЛ. 36</v>
          </cell>
          <cell r="D1421" t="str">
            <v>обл.КЪРДЖАЛИ</v>
          </cell>
          <cell r="E1421" t="str">
            <v>общ.КЪРДЖАЛИ</v>
          </cell>
          <cell r="F1421" t="str">
            <v>гр.КЪРДЖАЛИ</v>
          </cell>
          <cell r="G1421" t="str">
            <v>"ЕП КОНСУЛТ" ЕООД</v>
          </cell>
          <cell r="H1421" t="str">
            <v>366ДЛА124</v>
          </cell>
          <cell r="I1421">
            <v>42524</v>
          </cell>
          <cell r="J1421" t="str">
            <v>1984</v>
          </cell>
          <cell r="K1421">
            <v>10627.97</v>
          </cell>
          <cell r="L1421">
            <v>9853.5400000000009</v>
          </cell>
          <cell r="M1421">
            <v>183.1</v>
          </cell>
          <cell r="N1421">
            <v>83.2</v>
          </cell>
          <cell r="O1421">
            <v>579285</v>
          </cell>
          <cell r="P1421">
            <v>1804666</v>
          </cell>
          <cell r="Q1421">
            <v>820114</v>
          </cell>
          <cell r="R1421">
            <v>0</v>
          </cell>
          <cell r="S1421" t="str">
            <v>E</v>
          </cell>
          <cell r="T1421" t="str">
            <v>B</v>
          </cell>
          <cell r="U1421" t="str">
            <v>Изолация на външна стена , Изолация на под, Изолация на покрив, Мерки по осветление, Подмяна на дограма</v>
          </cell>
          <cell r="V1421">
            <v>984553</v>
          </cell>
          <cell r="W1421">
            <v>152.17599999999999</v>
          </cell>
          <cell r="X1421">
            <v>139250</v>
          </cell>
          <cell r="Y1421">
            <v>1258902.75</v>
          </cell>
          <cell r="Z1421">
            <v>9.0404999999999998</v>
          </cell>
          <cell r="AA1421" t="str">
            <v>„НП за ЕЕ на МЖС"</v>
          </cell>
          <cell r="AB1421">
            <v>54.55</v>
          </cell>
        </row>
        <row r="1422">
          <cell r="A1422">
            <v>176827733</v>
          </cell>
          <cell r="B1422" t="str">
            <v>СДРУЖЕНИЕ НА СОБСТВЕНИЦИТЕ гр. ПЛОВДИВ, Ж.К ТРАКИЯ бл. 26</v>
          </cell>
          <cell r="C1422" t="str">
            <v>МЖС БЛ 26 ЖК ТРАКИЯ ПЛОВДИВ</v>
          </cell>
          <cell r="D1422" t="str">
            <v>обл.ПЛОВДИВ</v>
          </cell>
          <cell r="E1422" t="str">
            <v>общ.ПЛОВДИВ</v>
          </cell>
          <cell r="F1422" t="str">
            <v>гр.ПЛОВДИВ</v>
          </cell>
          <cell r="G1422" t="str">
            <v>"ЕП КОНСУЛТ" ЕООД</v>
          </cell>
          <cell r="H1422" t="str">
            <v>366ДЛА125</v>
          </cell>
          <cell r="I1422">
            <v>42664</v>
          </cell>
          <cell r="J1422" t="str">
            <v>1978</v>
          </cell>
          <cell r="K1422">
            <v>4918.79</v>
          </cell>
          <cell r="L1422">
            <v>4556</v>
          </cell>
          <cell r="M1422">
            <v>141.69999999999999</v>
          </cell>
          <cell r="N1422">
            <v>67.599999999999994</v>
          </cell>
          <cell r="O1422">
            <v>286907</v>
          </cell>
          <cell r="P1422">
            <v>645785</v>
          </cell>
          <cell r="Q1422">
            <v>307814</v>
          </cell>
          <cell r="R1422">
            <v>0</v>
          </cell>
          <cell r="S1422" t="str">
            <v>F</v>
          </cell>
          <cell r="T1422" t="str">
            <v>С</v>
          </cell>
          <cell r="U1422" t="str">
            <v>Изолация на външна стена , Изолация на под, Изолация на покрив, Мерки по осветление, Подмяна на дограма</v>
          </cell>
          <cell r="V1422">
            <v>337970</v>
          </cell>
          <cell r="W1422">
            <v>276.798</v>
          </cell>
          <cell r="X1422">
            <v>98012</v>
          </cell>
          <cell r="Y1422">
            <v>692536.94</v>
          </cell>
          <cell r="Z1422">
            <v>7.0658000000000003</v>
          </cell>
          <cell r="AA1422" t="str">
            <v>„НП за ЕЕ на МЖС"</v>
          </cell>
          <cell r="AB1422">
            <v>52.33</v>
          </cell>
        </row>
        <row r="1423">
          <cell r="A1423" t="str">
            <v>RES-HKV34-000001</v>
          </cell>
          <cell r="B1423" t="str">
            <v>ЕТАЖНА СОБСТВЕНОСТ, ХАСКОВО, УЛ."КОМ"-2, ВХ.А</v>
          </cell>
          <cell r="C1423" t="str">
            <v>ЖИЛ. СГРАДА - ХАСКОВО</v>
          </cell>
          <cell r="D1423" t="str">
            <v>обл.ХАСКОВО</v>
          </cell>
          <cell r="E1423" t="str">
            <v>общ.ХАСКОВО</v>
          </cell>
          <cell r="F1423" t="str">
            <v>гр.ХАСКОВО</v>
          </cell>
          <cell r="G1423" t="str">
            <v>"ЕП КОНСУЛТ" ЕООД</v>
          </cell>
          <cell r="H1423" t="str">
            <v>366СДА001</v>
          </cell>
          <cell r="I1423">
            <v>41729</v>
          </cell>
          <cell r="J1423" t="str">
            <v>1988</v>
          </cell>
          <cell r="K1423">
            <v>1951.56</v>
          </cell>
          <cell r="L1423">
            <v>1440.54</v>
          </cell>
          <cell r="M1423">
            <v>134</v>
          </cell>
          <cell r="N1423">
            <v>75.400000000000006</v>
          </cell>
          <cell r="O1423">
            <v>168862</v>
          </cell>
          <cell r="P1423">
            <v>193213</v>
          </cell>
          <cell r="Q1423">
            <v>108700</v>
          </cell>
          <cell r="R1423">
            <v>0</v>
          </cell>
          <cell r="S1423" t="str">
            <v>E</v>
          </cell>
          <cell r="T1423" t="str">
            <v>С</v>
          </cell>
          <cell r="U1423" t="str">
            <v>Изолация на външна стена , Изолация на под, Изолация на покрив, Подмяна на дограма</v>
          </cell>
          <cell r="V1423">
            <v>84519</v>
          </cell>
          <cell r="W1423">
            <v>8.67</v>
          </cell>
          <cell r="X1423">
            <v>5444</v>
          </cell>
          <cell r="Y1423">
            <v>48869</v>
          </cell>
          <cell r="Z1423">
            <v>8.9765999999999995</v>
          </cell>
          <cell r="AA1423" t="str">
            <v>ОП РР „Енергийно обн. на бълг. домове"</v>
          </cell>
          <cell r="AB1423">
            <v>43.74</v>
          </cell>
        </row>
        <row r="1424">
          <cell r="A1424">
            <v>176838943</v>
          </cell>
          <cell r="B1424" t="str">
            <v>СДРУЖЕНИЕ НА СОБСТВЕНИЦИТЕ"ГР.РУСЕ,ОБЩ.РУСЕ,Ж.К.МИДИЯ-ЕНОС,УЛ.БР.МИЛАДИНОВИ #4,БЛ.КАРЛОВО</v>
          </cell>
          <cell r="C1424" t="str">
            <v>МЖС</v>
          </cell>
          <cell r="D1424" t="str">
            <v>обл.РУСЕ</v>
          </cell>
          <cell r="E1424" t="str">
            <v>общ.РУСЕ</v>
          </cell>
          <cell r="F1424" t="str">
            <v>гр.РУСЕ</v>
          </cell>
          <cell r="G1424" t="str">
            <v>"ТИЙМ ЕКСПЕРТС" ООД</v>
          </cell>
          <cell r="H1424" t="str">
            <v>367ТЕК057</v>
          </cell>
          <cell r="I1424">
            <v>42391</v>
          </cell>
          <cell r="J1424" t="str">
            <v>1981</v>
          </cell>
          <cell r="K1424">
            <v>3953</v>
          </cell>
          <cell r="L1424">
            <v>3352</v>
          </cell>
          <cell r="M1424">
            <v>221</v>
          </cell>
          <cell r="N1424">
            <v>70.5</v>
          </cell>
          <cell r="O1424">
            <v>278813</v>
          </cell>
          <cell r="P1424">
            <v>741532</v>
          </cell>
          <cell r="Q1424">
            <v>236300</v>
          </cell>
          <cell r="R1424">
            <v>0</v>
          </cell>
          <cell r="S1424" t="str">
            <v>G</v>
          </cell>
          <cell r="T1424" t="str">
            <v>С</v>
          </cell>
          <cell r="U1424" t="str">
            <v>Изолация на външна стена , Изолация на под, Изолация на покрив, Мерки по осветление, Подмяна на дограма</v>
          </cell>
          <cell r="V1424">
            <v>505398</v>
          </cell>
          <cell r="W1424">
            <v>305.01</v>
          </cell>
          <cell r="X1424">
            <v>77490</v>
          </cell>
          <cell r="Y1424">
            <v>420640</v>
          </cell>
          <cell r="Z1424">
            <v>5.4283000000000001</v>
          </cell>
          <cell r="AA1424" t="str">
            <v>„НП за ЕЕ на МЖС"</v>
          </cell>
          <cell r="AB1424">
            <v>68.150000000000006</v>
          </cell>
        </row>
        <row r="1425">
          <cell r="A1425">
            <v>176842856</v>
          </cell>
          <cell r="B1425" t="str">
            <v>СДРУЖЕНИЕ НА СОБСТВЕНИЦИТЕ"РУСЕ,УЛ.М. ГРИГОРИЙ"#6,БЛ.РОДИНА</v>
          </cell>
          <cell r="C1425" t="str">
            <v>МЖС</v>
          </cell>
          <cell r="D1425" t="str">
            <v>обл.РУСЕ</v>
          </cell>
          <cell r="E1425" t="str">
            <v>общ.РУСЕ</v>
          </cell>
          <cell r="F1425" t="str">
            <v>гр.РУСЕ</v>
          </cell>
          <cell r="G1425" t="str">
            <v>"ТИЙМ ЕКСПЕРТС" ООД</v>
          </cell>
          <cell r="H1425" t="str">
            <v>367ТЕК058</v>
          </cell>
          <cell r="I1425">
            <v>42422</v>
          </cell>
          <cell r="J1425" t="str">
            <v>1968</v>
          </cell>
          <cell r="K1425">
            <v>4837</v>
          </cell>
          <cell r="L1425">
            <v>3737</v>
          </cell>
          <cell r="M1425">
            <v>236.6</v>
          </cell>
          <cell r="N1425">
            <v>112.5</v>
          </cell>
          <cell r="O1425">
            <v>515734</v>
          </cell>
          <cell r="P1425">
            <v>884225</v>
          </cell>
          <cell r="Q1425">
            <v>420300</v>
          </cell>
          <cell r="R1425">
            <v>408733</v>
          </cell>
          <cell r="S1425" t="str">
            <v>E</v>
          </cell>
          <cell r="T1425" t="str">
            <v>С</v>
          </cell>
          <cell r="U1425" t="str">
            <v>Изолация на външна стена , Изолация на под, Изолация на покрив, Мерки по абонатна станция, Мерки по осветление, Подмяна на дограма</v>
          </cell>
          <cell r="V1425">
            <v>463942</v>
          </cell>
          <cell r="W1425">
            <v>135.19999999999999</v>
          </cell>
          <cell r="X1425">
            <v>43478</v>
          </cell>
          <cell r="Y1425">
            <v>476511</v>
          </cell>
          <cell r="Z1425">
            <v>10.9598</v>
          </cell>
          <cell r="AA1425" t="str">
            <v>„НП за ЕЕ на МЖС"</v>
          </cell>
          <cell r="AB1425">
            <v>52.46</v>
          </cell>
        </row>
        <row r="1426">
          <cell r="A1426">
            <v>176840613</v>
          </cell>
          <cell r="B1426" t="str">
            <v>СДРУЖЕНИЕ НА СОБСТВЕНИЦИТЕ "ГР.РУСЕ, УЛ.ОКОЛЧИЦА 11, КВ.ЗДРАВЕЦ,БЛ.83</v>
          </cell>
          <cell r="C1426" t="str">
            <v>МЖС</v>
          </cell>
          <cell r="D1426" t="str">
            <v>обл.РУСЕ</v>
          </cell>
          <cell r="E1426" t="str">
            <v>общ.РУСЕ</v>
          </cell>
          <cell r="F1426" t="str">
            <v>гр.РУСЕ</v>
          </cell>
          <cell r="G1426" t="str">
            <v>"ТИЙМ ЕКСПЕРТС" ООД</v>
          </cell>
          <cell r="H1426" t="str">
            <v>367ТЕК059</v>
          </cell>
          <cell r="I1426">
            <v>42464</v>
          </cell>
          <cell r="J1426" t="str">
            <v>1966</v>
          </cell>
          <cell r="K1426">
            <v>6006</v>
          </cell>
          <cell r="L1426">
            <v>4930.3</v>
          </cell>
          <cell r="M1426">
            <v>168.6</v>
          </cell>
          <cell r="N1426">
            <v>115</v>
          </cell>
          <cell r="O1426">
            <v>330598</v>
          </cell>
          <cell r="P1426">
            <v>831064</v>
          </cell>
          <cell r="Q1426">
            <v>566900</v>
          </cell>
          <cell r="R1426">
            <v>199058</v>
          </cell>
          <cell r="S1426" t="str">
            <v>D</v>
          </cell>
          <cell r="T1426" t="str">
            <v>С</v>
          </cell>
          <cell r="U1426" t="str">
            <v>Изолация на външна стена , Изолация на под, Изолация на покрив, Мерки по абонатна станция, Мерки по осветление, Подмяна на дограма</v>
          </cell>
          <cell r="V1426">
            <v>268798</v>
          </cell>
          <cell r="W1426">
            <v>79.3</v>
          </cell>
          <cell r="X1426">
            <v>48374.7</v>
          </cell>
          <cell r="Y1426">
            <v>706612</v>
          </cell>
          <cell r="Z1426">
            <v>14.606999999999999</v>
          </cell>
          <cell r="AA1426" t="str">
            <v>„НП за ЕЕ на МЖС"</v>
          </cell>
          <cell r="AB1426">
            <v>32.340000000000003</v>
          </cell>
        </row>
        <row r="1427">
          <cell r="A1427">
            <v>176840474</v>
          </cell>
          <cell r="B1427" t="str">
            <v>СДРУЖЕНИЕ НА СОБСТВЕНИЦИТЕ "ГР.РУСЕ,</v>
          </cell>
          <cell r="C1427" t="str">
            <v>МЖС</v>
          </cell>
          <cell r="D1427" t="str">
            <v>обл.РУСЕ</v>
          </cell>
          <cell r="E1427" t="str">
            <v>общ.РУСЕ</v>
          </cell>
          <cell r="F1427" t="str">
            <v>гр.РУСЕ</v>
          </cell>
          <cell r="G1427" t="str">
            <v>"ТИЙМ ЕКСПЕРТС" ООД</v>
          </cell>
          <cell r="H1427" t="str">
            <v>367ТЕК060</v>
          </cell>
          <cell r="I1427">
            <v>42464</v>
          </cell>
          <cell r="J1427" t="str">
            <v>1970</v>
          </cell>
          <cell r="K1427">
            <v>8398</v>
          </cell>
          <cell r="L1427">
            <v>6391</v>
          </cell>
          <cell r="M1427">
            <v>154.6</v>
          </cell>
          <cell r="N1427">
            <v>115</v>
          </cell>
          <cell r="O1427">
            <v>413484</v>
          </cell>
          <cell r="P1427">
            <v>988291</v>
          </cell>
          <cell r="Q1427">
            <v>736000</v>
          </cell>
          <cell r="R1427">
            <v>249980</v>
          </cell>
          <cell r="S1427" t="str">
            <v>D</v>
          </cell>
          <cell r="T1427" t="str">
            <v>С</v>
          </cell>
          <cell r="U1427" t="str">
            <v>Изолация на външна стена , Изолация на под, Изолация на покрив, Мерки по абонатна станция, Мерки по осветление, Подмяна на дограма</v>
          </cell>
          <cell r="V1427">
            <v>248131</v>
          </cell>
          <cell r="W1427">
            <v>72.5</v>
          </cell>
          <cell r="X1427">
            <v>44662.400000000001</v>
          </cell>
          <cell r="Y1427">
            <v>805494</v>
          </cell>
          <cell r="Z1427">
            <v>18.0351</v>
          </cell>
          <cell r="AA1427" t="str">
            <v>„НП за ЕЕ на МЖС"</v>
          </cell>
          <cell r="AB1427">
            <v>25.1</v>
          </cell>
        </row>
        <row r="1428">
          <cell r="A1428">
            <v>176849516</v>
          </cell>
          <cell r="B1428" t="str">
            <v>СДРУЖЕНИЕ на СОБСТВЕНИЦИТЕ "ул. "СРЕДНА ГОРА" # 19, гр. БАНЯ</v>
          </cell>
          <cell r="C1428" t="str">
            <v>МЖС с.БАНЯ-3 ВХОДА С 3 БУЛСТАТА</v>
          </cell>
          <cell r="D1428" t="str">
            <v>обл.ПЛОВДИВ</v>
          </cell>
          <cell r="E1428" t="str">
            <v>общ.КАРЛОВО</v>
          </cell>
          <cell r="F1428" t="str">
            <v>гр.БАНЯ</v>
          </cell>
          <cell r="G1428" t="str">
            <v>"БОГОЕВ КОНСУЛТ" ЕООД</v>
          </cell>
          <cell r="H1428" t="str">
            <v>373БКО014</v>
          </cell>
          <cell r="I1428">
            <v>42251</v>
          </cell>
          <cell r="J1428" t="str">
            <v>1987</v>
          </cell>
          <cell r="K1428">
            <v>7094.46</v>
          </cell>
          <cell r="L1428">
            <v>7221</v>
          </cell>
          <cell r="M1428">
            <v>206.3</v>
          </cell>
          <cell r="N1428">
            <v>98.6</v>
          </cell>
          <cell r="O1428">
            <v>964843</v>
          </cell>
          <cell r="P1428">
            <v>1490008</v>
          </cell>
          <cell r="Q1428">
            <v>711900</v>
          </cell>
          <cell r="R1428">
            <v>0</v>
          </cell>
          <cell r="S1428" t="str">
            <v>E</v>
          </cell>
          <cell r="T1428" t="str">
            <v>С</v>
          </cell>
          <cell r="U1428" t="str">
            <v>Изолация на външна стена , Изолация на под, Изолация на покрив, Мерки по осветление, Подмяна на дограма</v>
          </cell>
          <cell r="V1428">
            <v>778075</v>
          </cell>
          <cell r="W1428">
            <v>87.31</v>
          </cell>
          <cell r="X1428">
            <v>55389</v>
          </cell>
          <cell r="Y1428">
            <v>604845</v>
          </cell>
          <cell r="Z1428">
            <v>10.9199</v>
          </cell>
          <cell r="AA1428" t="str">
            <v>„НП за ЕЕ на МЖС"</v>
          </cell>
          <cell r="AB1428">
            <v>52.21</v>
          </cell>
        </row>
        <row r="1429">
          <cell r="A1429">
            <v>176863156</v>
          </cell>
          <cell r="B1429" t="str">
            <v>СДРУЖЕНИЕ НА СОБСТВЕНИЦИТЕ "ул. "ЗЕМЕДЕЛСКА" #28 бл.3/4, гр. БАНЯ</v>
          </cell>
          <cell r="C1429" t="str">
            <v>МЖС  БАНЯ</v>
          </cell>
          <cell r="D1429" t="str">
            <v>обл.ПЛОВДИВ</v>
          </cell>
          <cell r="E1429" t="str">
            <v>общ.КАРЛОВО</v>
          </cell>
          <cell r="F1429" t="str">
            <v>гр.БАНЯ</v>
          </cell>
          <cell r="G1429" t="str">
            <v>"БОГОЕВ КОНСУЛТ" ЕООД</v>
          </cell>
          <cell r="H1429" t="str">
            <v>373БКО015</v>
          </cell>
          <cell r="I1429">
            <v>42251</v>
          </cell>
          <cell r="J1429" t="str">
            <v>1990</v>
          </cell>
          <cell r="K1429">
            <v>4718.8999999999996</v>
          </cell>
          <cell r="L1429">
            <v>4396</v>
          </cell>
          <cell r="M1429">
            <v>210.3</v>
          </cell>
          <cell r="N1429">
            <v>98.9</v>
          </cell>
          <cell r="O1429">
            <v>503338</v>
          </cell>
          <cell r="P1429">
            <v>924283</v>
          </cell>
          <cell r="Q1429">
            <v>434740</v>
          </cell>
          <cell r="R1429">
            <v>0</v>
          </cell>
          <cell r="S1429" t="str">
            <v>E</v>
          </cell>
          <cell r="T1429" t="str">
            <v>С</v>
          </cell>
          <cell r="U1429" t="str">
            <v>Изолация на външна стена , Изолация на под, Изолация на покрив, Подмяна на дограма</v>
          </cell>
          <cell r="V1429">
            <v>489537.67</v>
          </cell>
          <cell r="W1429">
            <v>54.87</v>
          </cell>
          <cell r="X1429">
            <v>28978.185000000001</v>
          </cell>
          <cell r="Y1429">
            <v>486648.65</v>
          </cell>
          <cell r="Z1429">
            <v>16.793600000000001</v>
          </cell>
          <cell r="AA1429" t="str">
            <v>„НП за ЕЕ на МЖС"</v>
          </cell>
          <cell r="AB1429">
            <v>52.96</v>
          </cell>
        </row>
        <row r="1430">
          <cell r="A1430">
            <v>176840264</v>
          </cell>
          <cell r="B1430" t="str">
            <v>СДРУЖЕНИЕ НА СОБСТВЕНИЦИТЕ "КОМПЛЕКС бл. 16, с. ВЕДРАРЕ, община КАРЛОВО</v>
          </cell>
          <cell r="C1430" t="str">
            <v>МЖС  ВЕДРАРЕ</v>
          </cell>
          <cell r="D1430" t="str">
            <v>обл.ПЛОВДИВ</v>
          </cell>
          <cell r="E1430" t="str">
            <v>общ.КАРЛОВО</v>
          </cell>
          <cell r="F1430" t="str">
            <v>с.ВЕДРАРЕ</v>
          </cell>
          <cell r="G1430" t="str">
            <v>"БОГОЕВ КОНСУЛТ" ЕООД</v>
          </cell>
          <cell r="H1430" t="str">
            <v>373БКО016</v>
          </cell>
          <cell r="I1430">
            <v>42251</v>
          </cell>
          <cell r="J1430" t="str">
            <v>1979</v>
          </cell>
          <cell r="K1430">
            <v>2760</v>
          </cell>
          <cell r="L1430">
            <v>2757</v>
          </cell>
          <cell r="M1430">
            <v>248.6</v>
          </cell>
          <cell r="N1430">
            <v>106.7</v>
          </cell>
          <cell r="O1430">
            <v>430484</v>
          </cell>
          <cell r="P1430">
            <v>685258</v>
          </cell>
          <cell r="Q1430">
            <v>294250</v>
          </cell>
          <cell r="R1430">
            <v>0</v>
          </cell>
          <cell r="S1430" t="str">
            <v>E</v>
          </cell>
          <cell r="T1430" t="str">
            <v>С</v>
          </cell>
          <cell r="U1430" t="str">
            <v>Изолация на външна стена , Изолация на под, Изолация на покрив, Мерки по осветление, Подмяна на дограма</v>
          </cell>
          <cell r="V1430">
            <v>391006</v>
          </cell>
          <cell r="W1430">
            <v>35.53</v>
          </cell>
          <cell r="X1430">
            <v>26832</v>
          </cell>
          <cell r="Y1430">
            <v>317114</v>
          </cell>
          <cell r="Z1430">
            <v>11.8185</v>
          </cell>
          <cell r="AA1430" t="str">
            <v>„НП за ЕЕ на МЖС"</v>
          </cell>
          <cell r="AB1430">
            <v>57.05</v>
          </cell>
        </row>
        <row r="1431">
          <cell r="A1431">
            <v>176858038</v>
          </cell>
          <cell r="B1431" t="str">
            <v>СДРУЖЕНИЕ на СОБСТВЕНИЦИТЕ "ул. "КРАЙРЕЧНА" # 1, гр. КАРЛОВО</v>
          </cell>
          <cell r="C1431" t="str">
            <v>КАРЛОВО-МЖС</v>
          </cell>
          <cell r="D1431" t="str">
            <v>обл.ПЛОВДИВ</v>
          </cell>
          <cell r="E1431" t="str">
            <v>общ.КАРЛОВО</v>
          </cell>
          <cell r="F1431" t="str">
            <v>гр.КАРЛОВО</v>
          </cell>
          <cell r="G1431" t="str">
            <v>"БОГОЕВ КОНСУЛТ" ЕООД</v>
          </cell>
          <cell r="H1431" t="str">
            <v>373БКО017</v>
          </cell>
          <cell r="I1431">
            <v>42251</v>
          </cell>
          <cell r="J1431" t="str">
            <v>1992</v>
          </cell>
          <cell r="K1431">
            <v>5263.8</v>
          </cell>
          <cell r="L1431">
            <v>3516</v>
          </cell>
          <cell r="M1431">
            <v>354.4</v>
          </cell>
          <cell r="N1431">
            <v>107.3</v>
          </cell>
          <cell r="O1431">
            <v>516115</v>
          </cell>
          <cell r="P1431">
            <v>1246007</v>
          </cell>
          <cell r="Q1431">
            <v>377280</v>
          </cell>
          <cell r="R1431">
            <v>0</v>
          </cell>
          <cell r="S1431" t="str">
            <v>G</v>
          </cell>
          <cell r="T1431" t="str">
            <v>С</v>
          </cell>
          <cell r="U1431" t="str">
            <v>Изолация на външна стена , Изолация на под, Изолация на покрив, Подмяна на дограма</v>
          </cell>
          <cell r="V1431">
            <v>868722.56</v>
          </cell>
          <cell r="W1431">
            <v>82.98</v>
          </cell>
          <cell r="X1431">
            <v>49968.86</v>
          </cell>
          <cell r="Y1431">
            <v>383788.96</v>
          </cell>
          <cell r="Z1431">
            <v>7.6805000000000003</v>
          </cell>
          <cell r="AA1431" t="str">
            <v>„НП за ЕЕ на МЖС"</v>
          </cell>
          <cell r="AB1431">
            <v>69.72</v>
          </cell>
        </row>
        <row r="1432">
          <cell r="A1432">
            <v>176833379</v>
          </cell>
          <cell r="B1432" t="str">
            <v>СДРУЖЕНИЕ НА СОБСТВЕНИЦИТЕ "ул. "ДЪБЕНСКО ШОСЕ" #45, гр. КАРЛОВО</v>
          </cell>
          <cell r="C1432" t="str">
            <v>МЖС КАРЛОВО</v>
          </cell>
          <cell r="D1432" t="str">
            <v>обл.ПЛОВДИВ</v>
          </cell>
          <cell r="E1432" t="str">
            <v>общ.КАРЛОВО</v>
          </cell>
          <cell r="F1432" t="str">
            <v>гр.КАРЛОВО</v>
          </cell>
          <cell r="G1432" t="str">
            <v>"БОГОЕВ КОНСУЛТ" ЕООД</v>
          </cell>
          <cell r="H1432" t="str">
            <v>373БКО018</v>
          </cell>
          <cell r="I1432">
            <v>42251</v>
          </cell>
          <cell r="J1432" t="str">
            <v>1982</v>
          </cell>
          <cell r="K1432">
            <v>2733.6</v>
          </cell>
          <cell r="L1432">
            <v>2759</v>
          </cell>
          <cell r="M1432">
            <v>207.4</v>
          </cell>
          <cell r="N1432">
            <v>102</v>
          </cell>
          <cell r="O1432">
            <v>265054</v>
          </cell>
          <cell r="P1432">
            <v>572087</v>
          </cell>
          <cell r="Q1432">
            <v>281350</v>
          </cell>
          <cell r="R1432">
            <v>0</v>
          </cell>
          <cell r="S1432" t="str">
            <v>F</v>
          </cell>
          <cell r="T1432" t="str">
            <v>С</v>
          </cell>
          <cell r="U1432" t="str">
            <v>Изолация на външна стена , Изолация на под, Изолация на покрив, Мерки по осветление, Подмяна на дограма</v>
          </cell>
          <cell r="V1432">
            <v>290728</v>
          </cell>
          <cell r="W1432">
            <v>93.92</v>
          </cell>
          <cell r="X1432">
            <v>26828</v>
          </cell>
          <cell r="Y1432">
            <v>275679</v>
          </cell>
          <cell r="Z1432">
            <v>10.275700000000001</v>
          </cell>
          <cell r="AA1432" t="str">
            <v>„НП за ЕЕ на МЖС"</v>
          </cell>
          <cell r="AB1432">
            <v>50.81</v>
          </cell>
        </row>
        <row r="1433">
          <cell r="A1433">
            <v>176837599</v>
          </cell>
          <cell r="B1433" t="str">
            <v>СДРУЖЕНИЕ НА СОБСТВЕНИЦИТЕ "бул. ОСВОБОЖДЕНИЕ" #28, гр. КАРЛОВО</v>
          </cell>
          <cell r="C1433" t="str">
            <v>МЖС - КАРЛОВО</v>
          </cell>
          <cell r="D1433" t="str">
            <v>обл.ПЛОВДИВ</v>
          </cell>
          <cell r="E1433" t="str">
            <v>общ.КАРЛОВО</v>
          </cell>
          <cell r="F1433" t="str">
            <v>гр.КАРЛОВО</v>
          </cell>
          <cell r="G1433" t="str">
            <v>"БОГОЕВ КОНСУЛТ" ЕООД</v>
          </cell>
          <cell r="H1433" t="str">
            <v>373БКО019</v>
          </cell>
          <cell r="I1433">
            <v>42251</v>
          </cell>
          <cell r="J1433" t="str">
            <v>1979</v>
          </cell>
          <cell r="K1433">
            <v>5955.96</v>
          </cell>
          <cell r="L1433">
            <v>3611.5</v>
          </cell>
          <cell r="M1433">
            <v>250.7</v>
          </cell>
          <cell r="N1433">
            <v>82.8</v>
          </cell>
          <cell r="O1433">
            <v>380611</v>
          </cell>
          <cell r="P1433">
            <v>905587</v>
          </cell>
          <cell r="Q1433">
            <v>299110</v>
          </cell>
          <cell r="R1433">
            <v>0</v>
          </cell>
          <cell r="S1433" t="str">
            <v>G</v>
          </cell>
          <cell r="T1433" t="str">
            <v>С</v>
          </cell>
          <cell r="U1433" t="str">
            <v>Изолация на външна стена , Изолация на покрив, Подмяна на дограма</v>
          </cell>
          <cell r="V1433">
            <v>613872</v>
          </cell>
          <cell r="W1433">
            <v>250.94</v>
          </cell>
          <cell r="X1433">
            <v>62800</v>
          </cell>
          <cell r="Y1433">
            <v>480002</v>
          </cell>
          <cell r="Z1433">
            <v>7.6433</v>
          </cell>
          <cell r="AA1433" t="str">
            <v>„НП за ЕЕ на МЖС"</v>
          </cell>
          <cell r="AB1433">
            <v>67.78</v>
          </cell>
        </row>
        <row r="1434">
          <cell r="A1434">
            <v>176836668</v>
          </cell>
          <cell r="B1434" t="str">
            <v>СДРУЖЕНИЕ НА СОБСТВЕНИЦИТЕ "ул. ХАН КРУМ" #94, гр. КАРЛОВО</v>
          </cell>
          <cell r="C1434" t="str">
            <v>МЖС  КАРЛОВО</v>
          </cell>
          <cell r="D1434" t="str">
            <v>обл.ПЛОВДИВ</v>
          </cell>
          <cell r="E1434" t="str">
            <v>общ.КАРЛОВО</v>
          </cell>
          <cell r="F1434" t="str">
            <v>гр.КАРЛОВО</v>
          </cell>
          <cell r="G1434" t="str">
            <v>"БОГОЕВ КОНСУЛТ" ЕООД</v>
          </cell>
          <cell r="H1434" t="str">
            <v>373БКО020</v>
          </cell>
          <cell r="I1434">
            <v>42251</v>
          </cell>
          <cell r="J1434" t="str">
            <v>1982</v>
          </cell>
          <cell r="K1434">
            <v>4322.6400000000003</v>
          </cell>
          <cell r="L1434">
            <v>3892</v>
          </cell>
          <cell r="M1434">
            <v>108.9</v>
          </cell>
          <cell r="N1434">
            <v>65.5</v>
          </cell>
          <cell r="O1434">
            <v>166789</v>
          </cell>
          <cell r="P1434">
            <v>423781</v>
          </cell>
          <cell r="Q1434">
            <v>254980</v>
          </cell>
          <cell r="R1434">
            <v>0</v>
          </cell>
          <cell r="S1434" t="str">
            <v>E</v>
          </cell>
          <cell r="T1434" t="str">
            <v>С</v>
          </cell>
          <cell r="U1434" t="str">
            <v>Изолация на външна стена , Изолация на покрив, Подмяна на дограма</v>
          </cell>
          <cell r="V1434">
            <v>168797</v>
          </cell>
          <cell r="W1434">
            <v>138.24</v>
          </cell>
          <cell r="X1434">
            <v>30991</v>
          </cell>
          <cell r="Y1434">
            <v>403887.26</v>
          </cell>
          <cell r="Z1434">
            <v>13.032400000000001</v>
          </cell>
          <cell r="AA1434" t="str">
            <v>„НП за ЕЕ на МЖС"</v>
          </cell>
          <cell r="AB1434">
            <v>39.83</v>
          </cell>
        </row>
        <row r="1435">
          <cell r="A1435">
            <v>176824769</v>
          </cell>
          <cell r="B1435" t="str">
            <v>СДРУЖЕНИЕ НА СОБСТВЕНИЦИТЕ "ГАБРОВО,СВ.СВ. КИРИЛ И МЕТОДИЙ ##7 И 9"</v>
          </cell>
          <cell r="C1435" t="str">
            <v>МЖС-ГАБРОВО, "СВ. СВ. КИРИЛ И МЕТОДИЙ" 7-9</v>
          </cell>
          <cell r="D1435" t="str">
            <v>обл.ГАБРОВО</v>
          </cell>
          <cell r="E1435" t="str">
            <v>общ.ГАБРОВО</v>
          </cell>
          <cell r="F1435" t="str">
            <v>гр.ГАБРОВО</v>
          </cell>
          <cell r="G1435" t="str">
            <v>"БОГОЕВ КОНСУЛТ" ЕООД</v>
          </cell>
          <cell r="H1435" t="str">
            <v>373БКО021</v>
          </cell>
          <cell r="I1435">
            <v>42304</v>
          </cell>
          <cell r="J1435" t="str">
            <v>1979</v>
          </cell>
          <cell r="K1435">
            <v>4929</v>
          </cell>
          <cell r="L1435">
            <v>3943</v>
          </cell>
          <cell r="M1435">
            <v>141.4</v>
          </cell>
          <cell r="N1435">
            <v>83.7</v>
          </cell>
          <cell r="O1435">
            <v>250760</v>
          </cell>
          <cell r="P1435">
            <v>556294</v>
          </cell>
          <cell r="Q1435">
            <v>330106</v>
          </cell>
          <cell r="R1435">
            <v>0</v>
          </cell>
          <cell r="S1435" t="str">
            <v>D</v>
          </cell>
          <cell r="T1435" t="str">
            <v>С</v>
          </cell>
          <cell r="U1435" t="str">
            <v>Изолация на външна стена , Изолация на под, Изолация на покрив, Мерки по осветление, Подмяна на дограма</v>
          </cell>
          <cell r="V1435">
            <v>226188</v>
          </cell>
          <cell r="W1435">
            <v>48.95</v>
          </cell>
          <cell r="X1435">
            <v>22404</v>
          </cell>
          <cell r="Y1435">
            <v>330788</v>
          </cell>
          <cell r="Z1435">
            <v>14.7646</v>
          </cell>
          <cell r="AA1435" t="str">
            <v>„НП за ЕЕ на МЖС"</v>
          </cell>
          <cell r="AB1435">
            <v>40.65</v>
          </cell>
        </row>
        <row r="1436">
          <cell r="A1436">
            <v>176829321</v>
          </cell>
          <cell r="B1436" t="str">
            <v>СДРУЖЕНИЕ НА СОБСТВЕНИЦИТЕ "ГР. ГАБРОВО - Ж.К. ПЕТЪР ПАДАЛСКИ 6"</v>
          </cell>
          <cell r="C1436" t="str">
            <v>МЖС-ГАБРОВО, "ПЕТЪР ПАДАЛСКИ", БЛ. 6</v>
          </cell>
          <cell r="D1436" t="str">
            <v>обл.ГАБРОВО</v>
          </cell>
          <cell r="E1436" t="str">
            <v>общ.ГАБРОВО</v>
          </cell>
          <cell r="F1436" t="str">
            <v>гр.ГАБРОВО</v>
          </cell>
          <cell r="G1436" t="str">
            <v>"БОГОЕВ КОНСУЛТ" ЕООД</v>
          </cell>
          <cell r="H1436" t="str">
            <v>373БКО022</v>
          </cell>
          <cell r="I1436">
            <v>42304</v>
          </cell>
          <cell r="J1436" t="str">
            <v>1970</v>
          </cell>
          <cell r="K1436">
            <v>4546</v>
          </cell>
          <cell r="L1436">
            <v>3613</v>
          </cell>
          <cell r="M1436">
            <v>188.8</v>
          </cell>
          <cell r="N1436">
            <v>80.7</v>
          </cell>
          <cell r="O1436">
            <v>389100</v>
          </cell>
          <cell r="P1436">
            <v>682168</v>
          </cell>
          <cell r="Q1436">
            <v>291493</v>
          </cell>
          <cell r="R1436">
            <v>0</v>
          </cell>
          <cell r="S1436" t="str">
            <v>F</v>
          </cell>
          <cell r="T1436" t="str">
            <v>С</v>
          </cell>
          <cell r="U1436" t="str">
            <v>Изолация на външна стена , Изолация на под, Изолация на покрив, Подмяна на дограма</v>
          </cell>
          <cell r="V1436">
            <v>390678.8</v>
          </cell>
          <cell r="W1436">
            <v>111.24</v>
          </cell>
          <cell r="X1436">
            <v>33786</v>
          </cell>
          <cell r="Y1436">
            <v>369389</v>
          </cell>
          <cell r="Z1436">
            <v>10.9331</v>
          </cell>
          <cell r="AA1436" t="str">
            <v>„НП за ЕЕ на МЖС"</v>
          </cell>
          <cell r="AB1436">
            <v>57.27</v>
          </cell>
        </row>
        <row r="1437">
          <cell r="A1437">
            <v>176827523</v>
          </cell>
          <cell r="B1437" t="str">
            <v>СДРУЖЕНИЕ НА СОБСТВЕНИЦИТЕ "УЗАНА, ГР. ГАБРОВО, УЛ. СПОРТНА 3, ВХ. А,Б,В"</v>
          </cell>
          <cell r="C1437" t="str">
            <v>МЖС-ГАБРОВО, "СПОРТНА" №3</v>
          </cell>
          <cell r="D1437" t="str">
            <v>обл.ГАБРОВО</v>
          </cell>
          <cell r="E1437" t="str">
            <v>общ.ГАБРОВО</v>
          </cell>
          <cell r="F1437" t="str">
            <v>гр.ГАБРОВО</v>
          </cell>
          <cell r="G1437" t="str">
            <v>"БОГОЕВ КОНСУЛТ" ЕООД</v>
          </cell>
          <cell r="H1437" t="str">
            <v>373БКО023</v>
          </cell>
          <cell r="I1437">
            <v>42304</v>
          </cell>
          <cell r="J1437" t="str">
            <v>1993</v>
          </cell>
          <cell r="K1437">
            <v>4726.8900000000003</v>
          </cell>
          <cell r="L1437">
            <v>3312.23</v>
          </cell>
          <cell r="M1437">
            <v>260.7</v>
          </cell>
          <cell r="N1437">
            <v>85.7</v>
          </cell>
          <cell r="O1437">
            <v>327790</v>
          </cell>
          <cell r="P1437">
            <v>863440</v>
          </cell>
          <cell r="Q1437">
            <v>282104</v>
          </cell>
          <cell r="R1437">
            <v>0</v>
          </cell>
          <cell r="S1437" t="str">
            <v>F</v>
          </cell>
          <cell r="T1437" t="str">
            <v>С</v>
          </cell>
          <cell r="U1437" t="str">
            <v>Изолация на външна стена , Изолация на покрив, Подмяна на дограма</v>
          </cell>
          <cell r="V1437">
            <v>583172</v>
          </cell>
          <cell r="W1437">
            <v>82.86</v>
          </cell>
          <cell r="X1437">
            <v>42921</v>
          </cell>
          <cell r="Y1437">
            <v>510467</v>
          </cell>
          <cell r="Z1437">
            <v>11.8931</v>
          </cell>
          <cell r="AA1437" t="str">
            <v>„НП за ЕЕ на МЖС"</v>
          </cell>
          <cell r="AB1437">
            <v>67.540000000000006</v>
          </cell>
        </row>
        <row r="1438">
          <cell r="A1438">
            <v>176824146</v>
          </cell>
          <cell r="B1438" t="str">
            <v>СДРУЖЕНИЕ НА СОБСТВЕНИЦИТЕ, "ГР. ГАБРОВО, УЛ. МИР 25"</v>
          </cell>
          <cell r="C1438" t="str">
            <v>МЖС-ГАБРОВО, "МИР" 25</v>
          </cell>
          <cell r="D1438" t="str">
            <v>обл.ГАБРОВО</v>
          </cell>
          <cell r="E1438" t="str">
            <v>общ.ГАБРОВО</v>
          </cell>
          <cell r="F1438" t="str">
            <v>гр.ГАБРОВО</v>
          </cell>
          <cell r="G1438" t="str">
            <v>"БОГОЕВ КОНСУЛТ" ЕООД</v>
          </cell>
          <cell r="H1438" t="str">
            <v>373БКО024</v>
          </cell>
          <cell r="I1438">
            <v>42304</v>
          </cell>
          <cell r="J1438" t="str">
            <v>1973</v>
          </cell>
          <cell r="K1438">
            <v>3277.5</v>
          </cell>
          <cell r="L1438">
            <v>2626.25</v>
          </cell>
          <cell r="M1438">
            <v>43.3</v>
          </cell>
          <cell r="N1438">
            <v>48.4</v>
          </cell>
          <cell r="O1438">
            <v>215405</v>
          </cell>
          <cell r="P1438">
            <v>520419</v>
          </cell>
          <cell r="Q1438">
            <v>127200</v>
          </cell>
          <cell r="R1438">
            <v>0</v>
          </cell>
          <cell r="S1438" t="str">
            <v>F</v>
          </cell>
          <cell r="T1438" t="str">
            <v>С</v>
          </cell>
          <cell r="U1438" t="str">
            <v>Изолация на външна стена , Изолация на под, Изолация на покрив, Мерки по осветление, Подмяна на дограма</v>
          </cell>
          <cell r="V1438">
            <v>264898</v>
          </cell>
          <cell r="W1438">
            <v>67.47</v>
          </cell>
          <cell r="X1438">
            <v>26003</v>
          </cell>
          <cell r="Y1438">
            <v>283471</v>
          </cell>
          <cell r="Z1438">
            <v>10.901400000000001</v>
          </cell>
          <cell r="AA1438" t="str">
            <v>„НП за ЕЕ на МЖС"</v>
          </cell>
          <cell r="AB1438">
            <v>50.9</v>
          </cell>
        </row>
        <row r="1439">
          <cell r="A1439">
            <v>176828664</v>
          </cell>
          <cell r="B1439" t="str">
            <v>СДРУЖЕНИЕ НА СОБСТВЕНИЦИТЕ - Ж.БЛ. ДУНАВ1, ГР. ГАБРОВО,  УЛ. ОРЛОВСКА # 87</v>
          </cell>
          <cell r="C1439" t="str">
            <v>МЖС</v>
          </cell>
          <cell r="D1439" t="str">
            <v>обл.ГАБРОВО</v>
          </cell>
          <cell r="E1439" t="str">
            <v>общ.ГАБРОВО</v>
          </cell>
          <cell r="F1439" t="str">
            <v>гр.ГАБРОВО</v>
          </cell>
          <cell r="G1439" t="str">
            <v>"БОГОЕВ КОНСУЛТ" ЕООД</v>
          </cell>
          <cell r="H1439" t="str">
            <v>373БКО025</v>
          </cell>
          <cell r="I1439">
            <v>42367</v>
          </cell>
          <cell r="J1439" t="str">
            <v>1994</v>
          </cell>
          <cell r="K1439">
            <v>12310</v>
          </cell>
          <cell r="L1439">
            <v>10099</v>
          </cell>
          <cell r="M1439">
            <v>186.8</v>
          </cell>
          <cell r="N1439">
            <v>79</v>
          </cell>
          <cell r="O1439">
            <v>1122202</v>
          </cell>
          <cell r="P1439">
            <v>1886448</v>
          </cell>
          <cell r="Q1439">
            <v>797500</v>
          </cell>
          <cell r="R1439">
            <v>616134</v>
          </cell>
          <cell r="S1439" t="str">
            <v>E</v>
          </cell>
          <cell r="T1439" t="str">
            <v>С</v>
          </cell>
          <cell r="U1439" t="str">
            <v>Изолация на външна стена , Изолация на под, Изолация на покрив, Подмяна на дограма</v>
          </cell>
          <cell r="V1439">
            <v>1088949.0900000001</v>
          </cell>
          <cell r="W1439">
            <v>379.21</v>
          </cell>
          <cell r="X1439">
            <v>119218.2</v>
          </cell>
          <cell r="Y1439">
            <v>832492</v>
          </cell>
          <cell r="Z1439">
            <v>6.9828999999999999</v>
          </cell>
          <cell r="AA1439" t="str">
            <v>„НП за ЕЕ на МЖС"</v>
          </cell>
          <cell r="AB1439">
            <v>57.72</v>
          </cell>
        </row>
        <row r="1440">
          <cell r="A1440">
            <v>176868826</v>
          </cell>
          <cell r="B1440" t="str">
            <v>СДРУЖЕНИЕ НА СОБСТВЕНИЦИТЕ "ЕКСПЕРИМЕНТАЛЕН БЛОК-ГР. ГАБРОВО, УЛ. "ОСМИ МАРТ" #24</v>
          </cell>
          <cell r="C1440" t="str">
            <v>МЖС</v>
          </cell>
          <cell r="D1440" t="str">
            <v>обл.ГАБРОВО</v>
          </cell>
          <cell r="E1440" t="str">
            <v>общ.ГАБРОВО</v>
          </cell>
          <cell r="F1440" t="str">
            <v>гр.ГАБРОВО</v>
          </cell>
          <cell r="G1440" t="str">
            <v>"БОГОЕВ КОНСУЛТ" ЕООД</v>
          </cell>
          <cell r="H1440" t="str">
            <v>373БКО026</v>
          </cell>
          <cell r="I1440">
            <v>42367</v>
          </cell>
          <cell r="J1440" t="str">
            <v>1984</v>
          </cell>
          <cell r="K1440">
            <v>8550</v>
          </cell>
          <cell r="L1440">
            <v>6363</v>
          </cell>
          <cell r="M1440">
            <v>207</v>
          </cell>
          <cell r="N1440">
            <v>88.6</v>
          </cell>
          <cell r="O1440">
            <v>574160</v>
          </cell>
          <cell r="P1440">
            <v>1317527</v>
          </cell>
          <cell r="Q1440">
            <v>536500</v>
          </cell>
          <cell r="R1440">
            <v>0</v>
          </cell>
          <cell r="S1440" t="str">
            <v>F</v>
          </cell>
          <cell r="T1440" t="str">
            <v>С</v>
          </cell>
          <cell r="U1440" t="str">
            <v>Изолация на външна стена , Изолация на под, Изолация на покрив, Мерки по осветление, Подмяна на дограма</v>
          </cell>
          <cell r="V1440">
            <v>753995</v>
          </cell>
          <cell r="W1440">
            <v>167.68</v>
          </cell>
          <cell r="X1440">
            <v>75433</v>
          </cell>
          <cell r="Y1440">
            <v>559182</v>
          </cell>
          <cell r="Z1440">
            <v>7.4128999999999996</v>
          </cell>
          <cell r="AA1440" t="str">
            <v>„НП за ЕЕ на МЖС"</v>
          </cell>
          <cell r="AB1440">
            <v>57.22</v>
          </cell>
        </row>
        <row r="1441">
          <cell r="A1441">
            <v>176836006</v>
          </cell>
          <cell r="B1441" t="str">
            <v>СДРУЖЕНИЕ НА СОБСТВЕНИЦИТЕ "ТРЕНДАФИЛ 2-БЛОК 23, ГР. ГАБРОВО,</v>
          </cell>
          <cell r="C1441" t="str">
            <v>МЖС</v>
          </cell>
          <cell r="D1441" t="str">
            <v>обл.ГАБРОВО</v>
          </cell>
          <cell r="E1441" t="str">
            <v>общ.ГАБРОВО</v>
          </cell>
          <cell r="F1441" t="str">
            <v>гр.ГАБРОВО</v>
          </cell>
          <cell r="G1441" t="str">
            <v>"БОГОЕВ КОНСУЛТ" ЕООД</v>
          </cell>
          <cell r="H1441" t="str">
            <v>373БКО027</v>
          </cell>
          <cell r="I1441">
            <v>42367</v>
          </cell>
          <cell r="J1441" t="str">
            <v>1986</v>
          </cell>
          <cell r="K1441">
            <v>10060</v>
          </cell>
          <cell r="L1441">
            <v>7372</v>
          </cell>
          <cell r="M1441">
            <v>166.7</v>
          </cell>
          <cell r="N1441">
            <v>89.4</v>
          </cell>
          <cell r="O1441">
            <v>753226</v>
          </cell>
          <cell r="P1441">
            <v>1228590</v>
          </cell>
          <cell r="Q1441">
            <v>659070</v>
          </cell>
          <cell r="R1441">
            <v>384084</v>
          </cell>
          <cell r="S1441" t="str">
            <v>E</v>
          </cell>
          <cell r="T1441" t="str">
            <v>С</v>
          </cell>
          <cell r="U1441" t="str">
            <v>Изолация на външна стена , Изолация на под, Изолация на покрив, Мерки по осветление, Подмяна на дограма</v>
          </cell>
          <cell r="V1441">
            <v>569516</v>
          </cell>
          <cell r="W1441">
            <v>187.28</v>
          </cell>
          <cell r="X1441">
            <v>61133</v>
          </cell>
          <cell r="Y1441">
            <v>760303</v>
          </cell>
          <cell r="Z1441">
            <v>12.4368</v>
          </cell>
          <cell r="AA1441" t="str">
            <v>„НП за ЕЕ на МЖС"</v>
          </cell>
          <cell r="AB1441">
            <v>46.35</v>
          </cell>
        </row>
        <row r="1442">
          <cell r="A1442">
            <v>176827893</v>
          </cell>
          <cell r="B1442" t="str">
            <v>СДРУЖЕНИЕ НА СОБСТВЕНИЦИТЕ "ул. "ПАРЧЕВИЧ" #58</v>
          </cell>
          <cell r="C1442" t="str">
            <v>МЖС</v>
          </cell>
          <cell r="D1442" t="str">
            <v>обл.ПЛОВДИВ</v>
          </cell>
          <cell r="E1442" t="str">
            <v>общ.КАРЛОВО</v>
          </cell>
          <cell r="F1442" t="str">
            <v>гр.КАРЛОВО</v>
          </cell>
          <cell r="G1442" t="str">
            <v>"БОГОЕВ КОНСУЛТ" ЕООД</v>
          </cell>
          <cell r="H1442" t="str">
            <v>373БКО028</v>
          </cell>
          <cell r="I1442">
            <v>42368</v>
          </cell>
          <cell r="J1442" t="str">
            <v>1990</v>
          </cell>
          <cell r="K1442">
            <v>3465</v>
          </cell>
          <cell r="L1442">
            <v>2697</v>
          </cell>
          <cell r="M1442">
            <v>210</v>
          </cell>
          <cell r="N1442">
            <v>94.4</v>
          </cell>
          <cell r="O1442">
            <v>326059</v>
          </cell>
          <cell r="P1442">
            <v>566368</v>
          </cell>
          <cell r="Q1442">
            <v>254600</v>
          </cell>
          <cell r="R1442">
            <v>0</v>
          </cell>
          <cell r="S1442" t="str">
            <v>E</v>
          </cell>
          <cell r="T1442" t="str">
            <v>С</v>
          </cell>
          <cell r="U1442" t="str">
            <v>Изолация на външна стена , Изолация на под, Изолация на покрив, Мерки по осветление, Подмяна на дограма</v>
          </cell>
          <cell r="V1442">
            <v>311723.09999999998</v>
          </cell>
          <cell r="W1442">
            <v>53.14</v>
          </cell>
          <cell r="X1442">
            <v>21602.12</v>
          </cell>
          <cell r="Y1442">
            <v>340563.20000000001</v>
          </cell>
          <cell r="Z1442">
            <v>15.7652</v>
          </cell>
          <cell r="AA1442" t="str">
            <v>„НП за ЕЕ на МЖС"</v>
          </cell>
          <cell r="AB1442">
            <v>55.03</v>
          </cell>
        </row>
        <row r="1443">
          <cell r="A1443">
            <v>176876374</v>
          </cell>
          <cell r="B1443" t="str">
            <v>СДРУЖЕНИЕ НА СОБСТВЕНИЦИТЕ "ГЕНЕРАЛ КАРЦОВ - 68, гр. КАРЛОВО</v>
          </cell>
          <cell r="C1443" t="str">
            <v>МЖС</v>
          </cell>
          <cell r="D1443" t="str">
            <v>обл.ПЛОВДИВ</v>
          </cell>
          <cell r="E1443" t="str">
            <v>общ.КАРЛОВО</v>
          </cell>
          <cell r="F1443" t="str">
            <v>гр.КАРЛОВО</v>
          </cell>
          <cell r="G1443" t="str">
            <v>"БОГОЕВ КОНСУЛТ" ЕООД</v>
          </cell>
          <cell r="H1443" t="str">
            <v>373БКО029</v>
          </cell>
          <cell r="I1443">
            <v>42368</v>
          </cell>
          <cell r="J1443" t="str">
            <v>1970</v>
          </cell>
          <cell r="K1443">
            <v>3091</v>
          </cell>
          <cell r="L1443">
            <v>2803</v>
          </cell>
          <cell r="M1443">
            <v>306.89999999999998</v>
          </cell>
          <cell r="N1443">
            <v>104.5</v>
          </cell>
          <cell r="O1443">
            <v>320715</v>
          </cell>
          <cell r="P1443">
            <v>860152</v>
          </cell>
          <cell r="Q1443">
            <v>292800</v>
          </cell>
          <cell r="R1443">
            <v>0</v>
          </cell>
          <cell r="S1443" t="str">
            <v>G</v>
          </cell>
          <cell r="T1443" t="str">
            <v>С</v>
          </cell>
          <cell r="U1443" t="str">
            <v>Изолация на външна стена , Изолация на под, Изолация на покрив, Подмяна на дограма</v>
          </cell>
          <cell r="V1443">
            <v>567326.64</v>
          </cell>
          <cell r="W1443">
            <v>91.1</v>
          </cell>
          <cell r="X1443">
            <v>38963.86</v>
          </cell>
          <cell r="Y1443">
            <v>382796.06</v>
          </cell>
          <cell r="Z1443">
            <v>9.8242999999999991</v>
          </cell>
          <cell r="AA1443" t="str">
            <v>„НП за ЕЕ на МЖС"</v>
          </cell>
          <cell r="AB1443">
            <v>65.95</v>
          </cell>
        </row>
        <row r="1444">
          <cell r="A1444">
            <v>176828172</v>
          </cell>
          <cell r="B1444" t="str">
            <v>СДРУЖЕНИЕ НА СОБСТВЕНИЦИТЕ "ул. "ВАСИЛ КАРАИВАНОВ" # 76, гр. КАРЛОВО</v>
          </cell>
          <cell r="C1444" t="str">
            <v>МЖС</v>
          </cell>
          <cell r="D1444" t="str">
            <v>обл.ПЛОВДИВ</v>
          </cell>
          <cell r="E1444" t="str">
            <v>общ.КАРЛОВО</v>
          </cell>
          <cell r="F1444" t="str">
            <v>гр.КАРЛОВО</v>
          </cell>
          <cell r="G1444" t="str">
            <v>"БОГОЕВ КОНСУЛТ" ЕООД</v>
          </cell>
          <cell r="H1444" t="str">
            <v>373БКО030</v>
          </cell>
          <cell r="I1444">
            <v>42368</v>
          </cell>
          <cell r="J1444" t="str">
            <v>1970</v>
          </cell>
          <cell r="K1444">
            <v>4344</v>
          </cell>
          <cell r="L1444">
            <v>3681</v>
          </cell>
          <cell r="M1444">
            <v>305.39999999999998</v>
          </cell>
          <cell r="N1444">
            <v>92</v>
          </cell>
          <cell r="O1444">
            <v>424371</v>
          </cell>
          <cell r="P1444">
            <v>1124291</v>
          </cell>
          <cell r="Q1444">
            <v>338610</v>
          </cell>
          <cell r="R1444">
            <v>0</v>
          </cell>
          <cell r="S1444" t="str">
            <v>G</v>
          </cell>
          <cell r="T1444" t="str">
            <v>С</v>
          </cell>
          <cell r="U1444" t="str">
            <v>Изолация на външна стена , Изолация на под, Изолация на покрив, Мерки по осветление, Подмяна на дограма</v>
          </cell>
          <cell r="V1444">
            <v>785672.26</v>
          </cell>
          <cell r="W1444">
            <v>158.27000000000001</v>
          </cell>
          <cell r="X1444">
            <v>62044.73</v>
          </cell>
          <cell r="Y1444">
            <v>467198.38</v>
          </cell>
          <cell r="Z1444">
            <v>7.53</v>
          </cell>
          <cell r="AA1444" t="str">
            <v>„НП за ЕЕ на МЖС"</v>
          </cell>
          <cell r="AB1444">
            <v>69.88</v>
          </cell>
        </row>
        <row r="1445">
          <cell r="A1445">
            <v>176864393</v>
          </cell>
          <cell r="B1445" t="str">
            <v>СДРУЖЕНИЕ НА СОБСТВЕНИЦИТЕ "ГЕНЕРАЛ КАРЦОВ 84 гр. КАРЛОВО</v>
          </cell>
          <cell r="C1445" t="str">
            <v>МЖС</v>
          </cell>
          <cell r="D1445" t="str">
            <v>обл.СОФИЯ-ГРАД</v>
          </cell>
          <cell r="E1445" t="str">
            <v>общ.СТОЛИЧНА</v>
          </cell>
          <cell r="F1445" t="str">
            <v>гр.СОФИЯ</v>
          </cell>
          <cell r="G1445" t="str">
            <v>"БОГОЕВ КОНСУЛТ" ЕООД</v>
          </cell>
          <cell r="H1445" t="str">
            <v>373БКО031</v>
          </cell>
          <cell r="I1445">
            <v>42368</v>
          </cell>
          <cell r="J1445" t="str">
            <v>1984</v>
          </cell>
          <cell r="K1445">
            <v>3978</v>
          </cell>
          <cell r="L1445">
            <v>3027</v>
          </cell>
          <cell r="M1445">
            <v>185.6</v>
          </cell>
          <cell r="N1445">
            <v>91.3</v>
          </cell>
          <cell r="O1445">
            <v>253049</v>
          </cell>
          <cell r="P1445">
            <v>561672</v>
          </cell>
          <cell r="Q1445">
            <v>276000</v>
          </cell>
          <cell r="R1445">
            <v>0</v>
          </cell>
          <cell r="S1445" t="str">
            <v>E</v>
          </cell>
          <cell r="T1445" t="str">
            <v>С</v>
          </cell>
          <cell r="U1445" t="str">
            <v>Изолация на външна стена , Изолация на под, Изолация на покрив, Мерки по осветление, Подмяна на дограма</v>
          </cell>
          <cell r="V1445">
            <v>309998</v>
          </cell>
          <cell r="W1445">
            <v>42.655999999999999</v>
          </cell>
          <cell r="X1445">
            <v>20712</v>
          </cell>
          <cell r="Y1445">
            <v>357370.75</v>
          </cell>
          <cell r="Z1445">
            <v>17.254200000000001</v>
          </cell>
          <cell r="AA1445" t="str">
            <v>„НП за ЕЕ на МЖС"</v>
          </cell>
          <cell r="AB1445">
            <v>55.19</v>
          </cell>
        </row>
        <row r="1446">
          <cell r="A1446">
            <v>176870193</v>
          </cell>
          <cell r="B1446" t="str">
            <v>СДРУЖЕНИЕ НА СОБСТВЕНИЦИТЕ "ЛИПИТЕ-ГР. ГАБРОВО, УЛ. ЗЕЛЕНА ЛИВАДА #32,34,36,38"</v>
          </cell>
          <cell r="C1446" t="str">
            <v>МЖС</v>
          </cell>
          <cell r="D1446" t="str">
            <v>обл.ГАБРОВО</v>
          </cell>
          <cell r="E1446" t="str">
            <v>общ.ГАБРОВО</v>
          </cell>
          <cell r="F1446" t="str">
            <v>гр.ГАБРОВО</v>
          </cell>
          <cell r="G1446" t="str">
            <v>"БОГОЕВ КОНСУЛТ" ЕООД</v>
          </cell>
          <cell r="H1446" t="str">
            <v>373БКО032</v>
          </cell>
          <cell r="I1446">
            <v>42368</v>
          </cell>
          <cell r="J1446" t="str">
            <v>1979</v>
          </cell>
          <cell r="K1446">
            <v>7693</v>
          </cell>
          <cell r="L1446">
            <v>6739</v>
          </cell>
          <cell r="M1446">
            <v>241.2</v>
          </cell>
          <cell r="N1446">
            <v>93.9</v>
          </cell>
          <cell r="O1446">
            <v>663588</v>
          </cell>
          <cell r="P1446">
            <v>1625571</v>
          </cell>
          <cell r="Q1446">
            <v>632900</v>
          </cell>
          <cell r="R1446">
            <v>0</v>
          </cell>
          <cell r="S1446" t="str">
            <v>F</v>
          </cell>
          <cell r="T1446" t="str">
            <v>С</v>
          </cell>
          <cell r="U1446" t="str">
            <v>Изолация на външна стена , Изолация на под, Изолация на покрив, Мерки по осветление, Подмяна на дограма</v>
          </cell>
          <cell r="V1446">
            <v>992641</v>
          </cell>
          <cell r="W1446">
            <v>144.24</v>
          </cell>
          <cell r="X1446">
            <v>86499</v>
          </cell>
          <cell r="Y1446">
            <v>671265</v>
          </cell>
          <cell r="Z1446">
            <v>7.7603</v>
          </cell>
          <cell r="AA1446" t="str">
            <v>„НП за ЕЕ на МЖС"</v>
          </cell>
          <cell r="AB1446">
            <v>61.06</v>
          </cell>
        </row>
        <row r="1447">
          <cell r="A1447">
            <v>176869747</v>
          </cell>
          <cell r="B1447" t="str">
            <v>Сдружение на собстве на гр. Петрич,общ.Петрич,жк Цар Самуил,бл.7,вх.А,бл.7,вх.Б,бл.8,бл.8, вх.А,бл.9</v>
          </cell>
          <cell r="C1447" t="str">
            <v>МЖС</v>
          </cell>
          <cell r="D1447" t="str">
            <v>обл.БЛАГОЕВГРАД</v>
          </cell>
          <cell r="E1447" t="str">
            <v>общ.ПЕТРИЧ</v>
          </cell>
          <cell r="F1447" t="str">
            <v>гр.ПЕТРИЧ</v>
          </cell>
          <cell r="G1447" t="str">
            <v>"БОГОЕВ КОНСУЛТ" ЕООД</v>
          </cell>
          <cell r="H1447" t="str">
            <v>373БКО034</v>
          </cell>
          <cell r="I1447">
            <v>42427</v>
          </cell>
          <cell r="J1447" t="str">
            <v>1984</v>
          </cell>
          <cell r="K1447">
            <v>7827</v>
          </cell>
          <cell r="L1447">
            <v>6355</v>
          </cell>
          <cell r="M1447">
            <v>193.6</v>
          </cell>
          <cell r="N1447">
            <v>72</v>
          </cell>
          <cell r="O1447">
            <v>641654</v>
          </cell>
          <cell r="P1447">
            <v>1230612</v>
          </cell>
          <cell r="Q1447">
            <v>457370</v>
          </cell>
          <cell r="R1447">
            <v>0</v>
          </cell>
          <cell r="S1447" t="str">
            <v>F</v>
          </cell>
          <cell r="T1447" t="str">
            <v>С</v>
          </cell>
          <cell r="U1447" t="str">
            <v>Изолация на външна стена , Изолация на под, Изолация на покрив, Мерки по осветление, Подмяна на дограма</v>
          </cell>
          <cell r="V1447">
            <v>773242</v>
          </cell>
          <cell r="W1447">
            <v>232.21</v>
          </cell>
          <cell r="X1447">
            <v>77077</v>
          </cell>
          <cell r="Y1447">
            <v>722045</v>
          </cell>
          <cell r="Z1447">
            <v>9.3678000000000008</v>
          </cell>
          <cell r="AA1447" t="str">
            <v>„НП за ЕЕ на МЖС"</v>
          </cell>
          <cell r="AB1447">
            <v>62.83</v>
          </cell>
        </row>
        <row r="1448">
          <cell r="A1448">
            <v>176830672</v>
          </cell>
          <cell r="B1448" t="str">
            <v>Сдружение на собствениците "гр. Петрич, БЛ.4, БЛ.5, БЛ.6</v>
          </cell>
          <cell r="C1448" t="str">
            <v>МЖС</v>
          </cell>
          <cell r="D1448" t="str">
            <v>обл.БЛАГОЕВГРАД</v>
          </cell>
          <cell r="E1448" t="str">
            <v>общ.ПЕТРИЧ</v>
          </cell>
          <cell r="F1448" t="str">
            <v>гр.ПЕТРИЧ</v>
          </cell>
          <cell r="G1448" t="str">
            <v>"БОГОЕВ КОНСУЛТ" ЕООД</v>
          </cell>
          <cell r="H1448" t="str">
            <v>373БКО035</v>
          </cell>
          <cell r="I1448">
            <v>42427</v>
          </cell>
          <cell r="J1448" t="str">
            <v>1984</v>
          </cell>
          <cell r="K1448">
            <v>7815</v>
          </cell>
          <cell r="L1448">
            <v>6505</v>
          </cell>
          <cell r="M1448">
            <v>169.2</v>
          </cell>
          <cell r="N1448">
            <v>74</v>
          </cell>
          <cell r="O1448">
            <v>660117</v>
          </cell>
          <cell r="P1448">
            <v>1276556</v>
          </cell>
          <cell r="Q1448">
            <v>481600</v>
          </cell>
          <cell r="R1448">
            <v>0</v>
          </cell>
          <cell r="S1448" t="str">
            <v>F</v>
          </cell>
          <cell r="T1448" t="str">
            <v>С</v>
          </cell>
          <cell r="U1448" t="str">
            <v>Изолация на външна стена , Изолация на под, Изолация на покрив, Мерки по осветление, Подмяна на дограма</v>
          </cell>
          <cell r="V1448">
            <v>794927</v>
          </cell>
          <cell r="W1448">
            <v>207.59</v>
          </cell>
          <cell r="X1448">
            <v>73287</v>
          </cell>
          <cell r="Y1448">
            <v>758797</v>
          </cell>
          <cell r="Z1448">
            <v>10.3537</v>
          </cell>
          <cell r="AA1448" t="str">
            <v>„НП за ЕЕ на МЖС"</v>
          </cell>
          <cell r="AB1448">
            <v>62.27</v>
          </cell>
        </row>
        <row r="1449">
          <cell r="A1449">
            <v>176834699</v>
          </cell>
          <cell r="B1449" t="str">
            <v>Сдружение на собствениците "Община Петрич, гр. Петрич , ж.к. Изток, бл. 9</v>
          </cell>
          <cell r="C1449" t="str">
            <v>МЖС БЛ9</v>
          </cell>
          <cell r="D1449" t="str">
            <v>обл.БЛАГОЕВГРАД</v>
          </cell>
          <cell r="E1449" t="str">
            <v>общ.ПЕТРИЧ</v>
          </cell>
          <cell r="F1449" t="str">
            <v>гр.ПЕТРИЧ</v>
          </cell>
          <cell r="G1449" t="str">
            <v>"БОГОЕВ КОНСУЛТ" ЕООД</v>
          </cell>
          <cell r="H1449" t="str">
            <v>373БКО036</v>
          </cell>
          <cell r="I1449">
            <v>42443</v>
          </cell>
          <cell r="J1449" t="str">
            <v>1980</v>
          </cell>
          <cell r="K1449">
            <v>3052</v>
          </cell>
          <cell r="L1449">
            <v>2639</v>
          </cell>
          <cell r="M1449">
            <v>173</v>
          </cell>
          <cell r="N1449">
            <v>79</v>
          </cell>
          <cell r="O1449">
            <v>248451</v>
          </cell>
          <cell r="P1449">
            <v>456590</v>
          </cell>
          <cell r="Q1449">
            <v>208600</v>
          </cell>
          <cell r="R1449">
            <v>0</v>
          </cell>
          <cell r="S1449" t="str">
            <v>F</v>
          </cell>
          <cell r="T1449" t="str">
            <v>С</v>
          </cell>
          <cell r="U1449" t="str">
            <v>Изолация на външна стена , Изолация на под, Изолация на покрив, Мерки по осветление, Подмяна на дограма</v>
          </cell>
          <cell r="V1449">
            <v>247961</v>
          </cell>
          <cell r="W1449">
            <v>72.44</v>
          </cell>
          <cell r="X1449">
            <v>24346</v>
          </cell>
          <cell r="Y1449">
            <v>297192.5</v>
          </cell>
          <cell r="Z1449">
            <v>12.207000000000001</v>
          </cell>
          <cell r="AA1449" t="str">
            <v>„НП за ЕЕ на МЖС"</v>
          </cell>
          <cell r="AB1449">
            <v>54.3</v>
          </cell>
        </row>
        <row r="1450">
          <cell r="A1450">
            <v>176830708</v>
          </cell>
          <cell r="B1450" t="str">
            <v xml:space="preserve">Сдружение на собствениците "гр. Петрич, жк Изток, бл.7, вх.А, бл.7, вх.Б, бл.8, бл.10 </v>
          </cell>
          <cell r="C1450" t="str">
            <v>МЖС</v>
          </cell>
          <cell r="D1450" t="str">
            <v>обл.БЛАГОЕВГРАД</v>
          </cell>
          <cell r="E1450" t="str">
            <v>общ.ПЕТРИЧ</v>
          </cell>
          <cell r="F1450" t="str">
            <v>гр.ПЕТРИЧ</v>
          </cell>
          <cell r="G1450" t="str">
            <v>"БОГОЕВ КОНСУЛТ" ЕООД</v>
          </cell>
          <cell r="H1450" t="str">
            <v>373БКО037</v>
          </cell>
          <cell r="I1450">
            <v>42443</v>
          </cell>
          <cell r="J1450" t="str">
            <v>1980</v>
          </cell>
          <cell r="K1450">
            <v>6083</v>
          </cell>
          <cell r="L1450">
            <v>5919</v>
          </cell>
          <cell r="M1450">
            <v>123.7</v>
          </cell>
          <cell r="N1450">
            <v>81</v>
          </cell>
          <cell r="O1450">
            <v>520819</v>
          </cell>
          <cell r="P1450">
            <v>732034</v>
          </cell>
          <cell r="Q1450">
            <v>480600</v>
          </cell>
          <cell r="R1450">
            <v>0</v>
          </cell>
          <cell r="S1450" t="str">
            <v>E</v>
          </cell>
          <cell r="T1450" t="str">
            <v>С</v>
          </cell>
          <cell r="U1450" t="str">
            <v>Изолация на външна стена , Изолация на покрив, Подмяна на дограма</v>
          </cell>
          <cell r="V1450">
            <v>257611</v>
          </cell>
          <cell r="W1450">
            <v>95.01</v>
          </cell>
          <cell r="X1450">
            <v>31680</v>
          </cell>
          <cell r="Y1450">
            <v>550637</v>
          </cell>
          <cell r="Z1450">
            <v>17.3812</v>
          </cell>
          <cell r="AA1450" t="str">
            <v>„НП за ЕЕ на МЖС"</v>
          </cell>
          <cell r="AB1450">
            <v>35.19</v>
          </cell>
        </row>
        <row r="1451">
          <cell r="A1451">
            <v>176836067</v>
          </cell>
          <cell r="B1451" t="str">
            <v>Сдружение на собствениците "СС ж.к. Изток бл. 14 вх. А и вх. Б гр. Петрич</v>
          </cell>
          <cell r="C1451" t="str">
            <v>МЖС БЛ 14</v>
          </cell>
          <cell r="D1451" t="str">
            <v>обл.БЛАГОЕВГРАД</v>
          </cell>
          <cell r="E1451" t="str">
            <v>общ.ПЕТРИЧ</v>
          </cell>
          <cell r="F1451" t="str">
            <v>гр.ПЕТРИЧ</v>
          </cell>
          <cell r="G1451" t="str">
            <v>"БОГОЕВ КОНСУЛТ" ЕООД</v>
          </cell>
          <cell r="H1451" t="str">
            <v>373БКО038</v>
          </cell>
          <cell r="I1451">
            <v>42443</v>
          </cell>
          <cell r="J1451" t="str">
            <v>1980</v>
          </cell>
          <cell r="K1451">
            <v>3086</v>
          </cell>
          <cell r="L1451">
            <v>2675</v>
          </cell>
          <cell r="M1451">
            <v>131</v>
          </cell>
          <cell r="N1451">
            <v>81.3</v>
          </cell>
          <cell r="O1451">
            <v>217030</v>
          </cell>
          <cell r="P1451">
            <v>35035</v>
          </cell>
          <cell r="Q1451">
            <v>217500</v>
          </cell>
          <cell r="R1451">
            <v>0</v>
          </cell>
          <cell r="S1451" t="str">
            <v>E</v>
          </cell>
          <cell r="T1451" t="str">
            <v>С</v>
          </cell>
          <cell r="U1451" t="str">
            <v>Изолация на външна стена , Изолация на покрив, Подмяна на дограма</v>
          </cell>
          <cell r="V1451">
            <v>135196</v>
          </cell>
          <cell r="W1451">
            <v>45.7</v>
          </cell>
          <cell r="X1451">
            <v>15820</v>
          </cell>
          <cell r="Y1451">
            <v>261812</v>
          </cell>
          <cell r="Z1451">
            <v>16.549399999999999</v>
          </cell>
          <cell r="AA1451" t="str">
            <v>„НП за ЕЕ на МЖС"</v>
          </cell>
          <cell r="AB1451">
            <v>385.88</v>
          </cell>
        </row>
        <row r="1452">
          <cell r="A1452">
            <v>176843328</v>
          </cell>
          <cell r="B1452" t="str">
            <v>Сдружение на собствениците " СС ж.к. Изток бл. 15, гр. Петрич , община Петрич</v>
          </cell>
          <cell r="C1452" t="str">
            <v>МЖС БЛ 15</v>
          </cell>
          <cell r="D1452" t="str">
            <v>обл.БЛАГОЕВГРАД</v>
          </cell>
          <cell r="E1452" t="str">
            <v>общ.ПЕТРИЧ</v>
          </cell>
          <cell r="F1452" t="str">
            <v>гр.ПЕТРИЧ</v>
          </cell>
          <cell r="G1452" t="str">
            <v>"БОГОЕВ КОНСУЛТ" ЕООД</v>
          </cell>
          <cell r="H1452" t="str">
            <v>373БКО039</v>
          </cell>
          <cell r="I1452">
            <v>42427</v>
          </cell>
          <cell r="J1452" t="str">
            <v>1981</v>
          </cell>
          <cell r="K1452">
            <v>2233</v>
          </cell>
          <cell r="L1452">
            <v>1822.4</v>
          </cell>
          <cell r="M1452">
            <v>159.4</v>
          </cell>
          <cell r="N1452">
            <v>73</v>
          </cell>
          <cell r="O1452">
            <v>223454</v>
          </cell>
          <cell r="P1452">
            <v>290344</v>
          </cell>
          <cell r="Q1452">
            <v>133200</v>
          </cell>
          <cell r="R1452">
            <v>0</v>
          </cell>
          <cell r="S1452" t="str">
            <v>F</v>
          </cell>
          <cell r="T1452" t="str">
            <v>С</v>
          </cell>
          <cell r="U1452" t="str">
            <v>Изолация на външна стена , Изолация на под, Изолация на покрив, Мерки по осветление, Подмяна на дограма</v>
          </cell>
          <cell r="V1452">
            <v>157119</v>
          </cell>
          <cell r="W1452">
            <v>67.73</v>
          </cell>
          <cell r="X1452">
            <v>19670</v>
          </cell>
          <cell r="Y1452">
            <v>219862</v>
          </cell>
          <cell r="Z1452">
            <v>11.1775</v>
          </cell>
          <cell r="AA1452" t="str">
            <v>„НП за ЕЕ на МЖС"</v>
          </cell>
          <cell r="AB1452">
            <v>54.11</v>
          </cell>
        </row>
        <row r="1453">
          <cell r="A1453">
            <v>176843335</v>
          </cell>
          <cell r="B1453" t="str">
            <v>Сдружение на собствениците "СС на блок 16 вход А и Б жк Изток град Петрич</v>
          </cell>
          <cell r="C1453" t="str">
            <v>МЖС</v>
          </cell>
          <cell r="D1453" t="str">
            <v>обл.БЛАГОЕВГРАД</v>
          </cell>
          <cell r="E1453" t="str">
            <v>общ.ПЕТРИЧ</v>
          </cell>
          <cell r="F1453" t="str">
            <v>гр.ПЕТРИЧ</v>
          </cell>
          <cell r="G1453" t="str">
            <v>"БОГОЕВ КОНСУЛТ" ЕООД</v>
          </cell>
          <cell r="H1453" t="str">
            <v>373БКО040</v>
          </cell>
          <cell r="I1453">
            <v>42427</v>
          </cell>
          <cell r="J1453" t="str">
            <v>1981</v>
          </cell>
          <cell r="K1453">
            <v>3052</v>
          </cell>
          <cell r="L1453">
            <v>2658</v>
          </cell>
          <cell r="M1453">
            <v>166</v>
          </cell>
          <cell r="N1453">
            <v>70</v>
          </cell>
          <cell r="O1453">
            <v>309528</v>
          </cell>
          <cell r="P1453">
            <v>440993</v>
          </cell>
          <cell r="Q1453">
            <v>186190</v>
          </cell>
          <cell r="R1453">
            <v>0</v>
          </cell>
          <cell r="S1453" t="str">
            <v>E</v>
          </cell>
          <cell r="T1453" t="str">
            <v>С</v>
          </cell>
          <cell r="U1453" t="str">
            <v>Изолация на външна стена , Изолация на под, Изолация на покрив, Мерки по осветление, Подмяна на дограма</v>
          </cell>
          <cell r="V1453">
            <v>254797</v>
          </cell>
          <cell r="W1453">
            <v>78.489999999999995</v>
          </cell>
          <cell r="X1453">
            <v>25815</v>
          </cell>
          <cell r="Y1453">
            <v>322172.79999999999</v>
          </cell>
          <cell r="Z1453">
            <v>12.48</v>
          </cell>
          <cell r="AA1453" t="str">
            <v>„НП за ЕЕ на МЖС"</v>
          </cell>
          <cell r="AB1453">
            <v>57.77</v>
          </cell>
        </row>
        <row r="1454">
          <cell r="A1454">
            <v>176825860</v>
          </cell>
          <cell r="B1454" t="str">
            <v>СДРУЖЕНИЕ НА СОБСТВЕНИЦИТЕ"ГР.ВРАЦА, Ж.К.СЕНИЧЕ, БЛ.74</v>
          </cell>
          <cell r="C1454" t="str">
            <v>МЖС</v>
          </cell>
          <cell r="D1454" t="str">
            <v>обл.ВРАЦА</v>
          </cell>
          <cell r="E1454" t="str">
            <v>общ.ВРАЦА</v>
          </cell>
          <cell r="F1454" t="str">
            <v>гр.ВРАЦА</v>
          </cell>
          <cell r="G1454" t="str">
            <v>"БОГОЕВ КОНСУЛТ" ЕООД</v>
          </cell>
          <cell r="H1454" t="str">
            <v>373БКО042</v>
          </cell>
          <cell r="I1454">
            <v>42478</v>
          </cell>
          <cell r="J1454" t="str">
            <v>1990</v>
          </cell>
          <cell r="K1454">
            <v>5307</v>
          </cell>
          <cell r="L1454">
            <v>4134</v>
          </cell>
          <cell r="M1454">
            <v>169.5</v>
          </cell>
          <cell r="N1454">
            <v>97.3</v>
          </cell>
          <cell r="O1454">
            <v>377334</v>
          </cell>
          <cell r="P1454">
            <v>700692</v>
          </cell>
          <cell r="Q1454">
            <v>402000</v>
          </cell>
          <cell r="R1454">
            <v>0</v>
          </cell>
          <cell r="S1454" t="str">
            <v>E</v>
          </cell>
          <cell r="T1454" t="str">
            <v>С</v>
          </cell>
          <cell r="U1454" t="str">
            <v>Изолация на външна стена , Изолация на покрив, Подмяна на дограма</v>
          </cell>
          <cell r="V1454">
            <v>305274</v>
          </cell>
          <cell r="W1454">
            <v>74.67</v>
          </cell>
          <cell r="X1454">
            <v>30220</v>
          </cell>
          <cell r="Y1454">
            <v>456420</v>
          </cell>
          <cell r="Z1454">
            <v>15.103199999999999</v>
          </cell>
          <cell r="AA1454" t="str">
            <v>„НП за ЕЕ на МЖС"</v>
          </cell>
          <cell r="AB1454">
            <v>43.56</v>
          </cell>
        </row>
        <row r="1455">
          <cell r="A1455">
            <v>176974014</v>
          </cell>
          <cell r="B1455" t="str">
            <v>СДРУЖЕНИЕ НА СОБСТВЕНИЦИТЕ "Гр.Елхово "ЦАР КАЛОЯН-4 бл. ПАЛМА-2"</v>
          </cell>
          <cell r="C1455" t="str">
            <v>МЖС-ЕЛХОВО, "ЦАР КАЛОЯН" 4</v>
          </cell>
          <cell r="D1455" t="str">
            <v>обл.ЯМБОЛ</v>
          </cell>
          <cell r="E1455" t="str">
            <v>общ.ЕЛХОВО</v>
          </cell>
          <cell r="F1455" t="str">
            <v>гр.ЕЛХОВО</v>
          </cell>
          <cell r="G1455" t="str">
            <v>"БОГОЕВ КОНСУЛТ" ЕООД</v>
          </cell>
          <cell r="H1455" t="str">
            <v>373БКО061</v>
          </cell>
          <cell r="I1455">
            <v>42520</v>
          </cell>
          <cell r="J1455" t="str">
            <v>1984</v>
          </cell>
          <cell r="K1455">
            <v>1273.8499999999999</v>
          </cell>
          <cell r="L1455">
            <v>969.61</v>
          </cell>
          <cell r="M1455">
            <v>231.9</v>
          </cell>
          <cell r="N1455">
            <v>75.3</v>
          </cell>
          <cell r="O1455">
            <v>82526</v>
          </cell>
          <cell r="P1455">
            <v>224960</v>
          </cell>
          <cell r="Q1455">
            <v>73010</v>
          </cell>
          <cell r="R1455">
            <v>0</v>
          </cell>
          <cell r="S1455" t="str">
            <v>E</v>
          </cell>
          <cell r="T1455" t="str">
            <v>B</v>
          </cell>
          <cell r="U1455" t="str">
            <v>Изолация на външна стена , Изолация на под, Изолация на покрив, Подмяна на дограма</v>
          </cell>
          <cell r="V1455">
            <v>151902</v>
          </cell>
          <cell r="W1455">
            <v>11.44</v>
          </cell>
          <cell r="X1455">
            <v>8507</v>
          </cell>
          <cell r="Y1455">
            <v>136902</v>
          </cell>
          <cell r="Z1455">
            <v>16.0928</v>
          </cell>
          <cell r="AA1455" t="str">
            <v>„НП за ЕЕ на МЖС"</v>
          </cell>
          <cell r="AB1455">
            <v>67.52</v>
          </cell>
        </row>
        <row r="1456">
          <cell r="A1456">
            <v>176820016</v>
          </cell>
          <cell r="B1456" t="str">
            <v xml:space="preserve">СДРУЖЕНИЕ НА СОБСТВЕНИЦИТЕ ДУНАВ II, ГР.ГАБРОВО,УЛ. ОРЛОВСКА 81-85 </v>
          </cell>
          <cell r="C1456" t="str">
            <v>МЖС ДУНАВ 2 УЛ ОРЛОВСКА 81-85 ГАБРОВО</v>
          </cell>
          <cell r="D1456" t="str">
            <v>обл.ГАБРОВО</v>
          </cell>
          <cell r="E1456" t="str">
            <v>общ.ГАБРОВО</v>
          </cell>
          <cell r="F1456" t="str">
            <v>гр.ГАБРОВО</v>
          </cell>
          <cell r="G1456" t="str">
            <v>"БОГОЕВ КОНСУЛТ" ЕООД</v>
          </cell>
          <cell r="H1456" t="str">
            <v>373БКО063</v>
          </cell>
          <cell r="I1456">
            <v>42551</v>
          </cell>
          <cell r="J1456" t="str">
            <v>2002</v>
          </cell>
          <cell r="K1456">
            <v>7963</v>
          </cell>
          <cell r="L1456">
            <v>6511</v>
          </cell>
          <cell r="M1456">
            <v>203.9</v>
          </cell>
          <cell r="N1456">
            <v>81.5</v>
          </cell>
          <cell r="O1456">
            <v>632295</v>
          </cell>
          <cell r="P1456">
            <v>1327664</v>
          </cell>
          <cell r="Q1456">
            <v>530769</v>
          </cell>
          <cell r="R1456">
            <v>356041</v>
          </cell>
          <cell r="S1456" t="str">
            <v>F</v>
          </cell>
          <cell r="T1456" t="str">
            <v>С</v>
          </cell>
          <cell r="U1456" t="str">
            <v>Изолация на външна стена , Изолация на под, Изолация на покрив, Мерки по осветление, Подмяна на дограма</v>
          </cell>
          <cell r="V1456">
            <v>796895</v>
          </cell>
          <cell r="W1456">
            <v>260.93</v>
          </cell>
          <cell r="X1456">
            <v>86457</v>
          </cell>
          <cell r="Y1456">
            <v>817912</v>
          </cell>
          <cell r="Z1456">
            <v>9.4603000000000002</v>
          </cell>
          <cell r="AA1456" t="str">
            <v>„НП за ЕЕ на МЖС"</v>
          </cell>
          <cell r="AB1456">
            <v>60.02</v>
          </cell>
        </row>
        <row r="1457">
          <cell r="A1457">
            <v>176861671</v>
          </cell>
          <cell r="B1457" t="str">
            <v>СДРУЖЕНИЕ НА СОБСТВЕНИЦИТЕ ГР. ГАБРОВО, УЛ. МОРАВА 9-15</v>
          </cell>
          <cell r="C1457" t="str">
            <v>МЖС УЛ МОРАВА 7-15 ГАБРОВО</v>
          </cell>
          <cell r="D1457" t="str">
            <v>обл.ГАБРОВО</v>
          </cell>
          <cell r="E1457" t="str">
            <v>общ.ГАБРОВО</v>
          </cell>
          <cell r="F1457" t="str">
            <v>гр.ГАБРОВО</v>
          </cell>
          <cell r="G1457" t="str">
            <v>"БОГОЕВ КОНСУЛТ" ЕООД</v>
          </cell>
          <cell r="H1457" t="str">
            <v>373БКО064</v>
          </cell>
          <cell r="I1457">
            <v>42551</v>
          </cell>
          <cell r="J1457" t="str">
            <v>1989</v>
          </cell>
          <cell r="K1457">
            <v>6752</v>
          </cell>
          <cell r="L1457">
            <v>5550</v>
          </cell>
          <cell r="M1457">
            <v>190.3</v>
          </cell>
          <cell r="N1457">
            <v>85.5</v>
          </cell>
          <cell r="O1457">
            <v>524187</v>
          </cell>
          <cell r="P1457">
            <v>1056067</v>
          </cell>
          <cell r="Q1457">
            <v>474371</v>
          </cell>
          <cell r="R1457">
            <v>312830</v>
          </cell>
          <cell r="S1457" t="str">
            <v>E</v>
          </cell>
          <cell r="T1457" t="str">
            <v>С</v>
          </cell>
          <cell r="U1457" t="str">
            <v>Изолация на външна стена , Изолация на под, Изолация на покрив, Мерки по осветление, Подмяна на дограма</v>
          </cell>
          <cell r="V1457">
            <v>586791</v>
          </cell>
          <cell r="W1457">
            <v>170.64</v>
          </cell>
          <cell r="X1457">
            <v>58790</v>
          </cell>
          <cell r="Y1457">
            <v>674711</v>
          </cell>
          <cell r="Z1457">
            <v>11.476599999999999</v>
          </cell>
          <cell r="AA1457" t="str">
            <v>„НП за ЕЕ на МЖС"</v>
          </cell>
          <cell r="AB1457">
            <v>55.56</v>
          </cell>
        </row>
        <row r="1458">
          <cell r="A1458">
            <v>176903597</v>
          </cell>
          <cell r="B1458" t="str">
            <v>СДРУЖЕНИЕ НА СОБСТВЕНИЦИТЕ ГАБРОВО МЛАДОСТ 5</v>
          </cell>
          <cell r="C1458" t="str">
            <v>МЖС УЛ МЛАДОСТ 5 ГАБРОВО</v>
          </cell>
          <cell r="D1458" t="str">
            <v>обл.ГАБРОВО</v>
          </cell>
          <cell r="E1458" t="str">
            <v>общ.ГАБРОВО</v>
          </cell>
          <cell r="F1458" t="str">
            <v>гр.ГАБРОВО</v>
          </cell>
          <cell r="G1458" t="str">
            <v>"БОГОЕВ КОНСУЛТ" ЕООД</v>
          </cell>
          <cell r="H1458" t="str">
            <v>373БКО065</v>
          </cell>
          <cell r="I1458">
            <v>42549</v>
          </cell>
          <cell r="J1458" t="str">
            <v>1977</v>
          </cell>
          <cell r="K1458">
            <v>6921</v>
          </cell>
          <cell r="L1458">
            <v>5961</v>
          </cell>
          <cell r="M1458">
            <v>159.5</v>
          </cell>
          <cell r="N1458">
            <v>86.7</v>
          </cell>
          <cell r="O1458">
            <v>498936</v>
          </cell>
          <cell r="P1458">
            <v>950560</v>
          </cell>
          <cell r="Q1458">
            <v>517081</v>
          </cell>
          <cell r="R1458">
            <v>329970</v>
          </cell>
          <cell r="S1458" t="str">
            <v>E</v>
          </cell>
          <cell r="T1458" t="str">
            <v>С</v>
          </cell>
          <cell r="U1458" t="str">
            <v>Изолация на външна стена , Изолация на под, Изолация на покрив, Мерки по осветление, Подмяна на дограма</v>
          </cell>
          <cell r="V1458">
            <v>433479</v>
          </cell>
          <cell r="W1458">
            <v>125.74</v>
          </cell>
          <cell r="X1458">
            <v>44216</v>
          </cell>
          <cell r="Y1458">
            <v>385281</v>
          </cell>
          <cell r="Z1458">
            <v>8.7135999999999996</v>
          </cell>
          <cell r="AA1458" t="str">
            <v>„НП за ЕЕ на МЖС"</v>
          </cell>
          <cell r="AB1458">
            <v>45.6</v>
          </cell>
        </row>
        <row r="1459">
          <cell r="A1459">
            <v>176925120</v>
          </cell>
          <cell r="B1459" t="str">
            <v>СДРУЖЕНИЕ НА СОБСТВЕНИЦИТЕ СМИРНЕНСКИ 50, ГР. ГАБРОВО</v>
          </cell>
          <cell r="C1459" t="str">
            <v>МЖС УЛ ХРИСТО СМИРНЕНСКИ 50 ГАБРОВО</v>
          </cell>
          <cell r="D1459" t="str">
            <v>обл.ГАБРОВО</v>
          </cell>
          <cell r="E1459" t="str">
            <v>общ.ГАБРОВО</v>
          </cell>
          <cell r="F1459" t="str">
            <v>гр.ГАБРОВО</v>
          </cell>
          <cell r="G1459" t="str">
            <v>"БОГОЕВ КОНСУЛТ" ЕООД</v>
          </cell>
          <cell r="H1459" t="str">
            <v>373БКО066</v>
          </cell>
          <cell r="I1459">
            <v>42551</v>
          </cell>
          <cell r="J1459" t="str">
            <v>1979</v>
          </cell>
          <cell r="K1459">
            <v>3120</v>
          </cell>
          <cell r="L1459">
            <v>2703</v>
          </cell>
          <cell r="M1459">
            <v>184.1</v>
          </cell>
          <cell r="N1459">
            <v>83.9</v>
          </cell>
          <cell r="O1459">
            <v>307875</v>
          </cell>
          <cell r="P1459">
            <v>497576</v>
          </cell>
          <cell r="Q1459">
            <v>226870</v>
          </cell>
          <cell r="R1459">
            <v>161725</v>
          </cell>
          <cell r="S1459" t="str">
            <v>E</v>
          </cell>
          <cell r="T1459" t="str">
            <v>С</v>
          </cell>
          <cell r="U1459" t="str">
            <v>Изолация на външна стена , Изолация на под, Изолация на покрив, Мерки по осветление, Подмяна на дограма</v>
          </cell>
          <cell r="V1459">
            <v>270705</v>
          </cell>
          <cell r="W1459">
            <v>84.36</v>
          </cell>
          <cell r="X1459">
            <v>28462.422999999999</v>
          </cell>
          <cell r="Y1459">
            <v>391620.32</v>
          </cell>
          <cell r="Z1459">
            <v>13.7592</v>
          </cell>
          <cell r="AA1459" t="str">
            <v>„НП за ЕЕ на МЖС"</v>
          </cell>
          <cell r="AB1459">
            <v>54.4</v>
          </cell>
        </row>
        <row r="1460">
          <cell r="A1460">
            <v>176903608</v>
          </cell>
          <cell r="B1460" t="str">
            <v>СДРУЖЕНИЕ НА СОБСТВЕНИЦИТЕ МЛАДОСТ 8-10-12-ГАБРОВО</v>
          </cell>
          <cell r="C1460" t="str">
            <v>МЖС УЛ МЛАДОСТ 8 10 12 ГАБРОВО</v>
          </cell>
          <cell r="D1460" t="str">
            <v>обл.ГАБРОВО</v>
          </cell>
          <cell r="E1460" t="str">
            <v>общ.ГАБРОВО</v>
          </cell>
          <cell r="F1460" t="str">
            <v>гр.ГАБРОВО</v>
          </cell>
          <cell r="G1460" t="str">
            <v>"БОГОЕВ КОНСУЛТ" ЕООД</v>
          </cell>
          <cell r="H1460" t="str">
            <v>373БКО073</v>
          </cell>
          <cell r="I1460">
            <v>42634</v>
          </cell>
          <cell r="J1460" t="str">
            <v>1974</v>
          </cell>
          <cell r="K1460">
            <v>5713</v>
          </cell>
          <cell r="L1460">
            <v>4872</v>
          </cell>
          <cell r="M1460">
            <v>218.4</v>
          </cell>
          <cell r="N1460">
            <v>81.099999999999994</v>
          </cell>
          <cell r="O1460">
            <v>492136</v>
          </cell>
          <cell r="P1460">
            <v>1063839</v>
          </cell>
          <cell r="Q1460">
            <v>395270</v>
          </cell>
          <cell r="R1460">
            <v>277142</v>
          </cell>
          <cell r="S1460" t="str">
            <v>F</v>
          </cell>
          <cell r="T1460" t="str">
            <v>С</v>
          </cell>
          <cell r="U1460" t="str">
            <v>Изолация на външна стена , Изолация на под, Изолация на покрив, Мерки по осветление, Подмяна на дограма</v>
          </cell>
          <cell r="V1460">
            <v>668570</v>
          </cell>
          <cell r="W1460">
            <v>204.81</v>
          </cell>
          <cell r="X1460">
            <v>69449</v>
          </cell>
          <cell r="Y1460">
            <v>601078</v>
          </cell>
          <cell r="Z1460">
            <v>8.6548999999999996</v>
          </cell>
          <cell r="AA1460" t="str">
            <v>„НП за ЕЕ на МЖС"</v>
          </cell>
          <cell r="AB1460">
            <v>62.84</v>
          </cell>
        </row>
        <row r="1461">
          <cell r="A1461">
            <v>177041733</v>
          </cell>
          <cell r="B1461" t="str">
            <v>Сдружение на собствениците гр.ВРАЦА ул.НИКОЛА ВОЙВОДОВ 6</v>
          </cell>
          <cell r="C1461" t="str">
            <v>МЖС УЛ НИКОЛА ВОЙВОДОВ 6 ВРАЦА</v>
          </cell>
          <cell r="D1461" t="str">
            <v>обл.ВРАЦА</v>
          </cell>
          <cell r="E1461" t="str">
            <v>общ.ВРАЦА</v>
          </cell>
          <cell r="F1461" t="str">
            <v>гр.ВРАЦА</v>
          </cell>
          <cell r="G1461" t="str">
            <v>"БОГОЕВ КОНСУЛТ" ЕООД</v>
          </cell>
          <cell r="H1461" t="str">
            <v>373БКО074</v>
          </cell>
          <cell r="I1461">
            <v>42653</v>
          </cell>
          <cell r="J1461" t="str">
            <v>1968</v>
          </cell>
          <cell r="K1461">
            <v>3300</v>
          </cell>
          <cell r="L1461">
            <v>2388.4</v>
          </cell>
          <cell r="M1461">
            <v>220.2</v>
          </cell>
          <cell r="N1461">
            <v>87.2</v>
          </cell>
          <cell r="O1461">
            <v>243515</v>
          </cell>
          <cell r="P1461">
            <v>525879</v>
          </cell>
          <cell r="Q1461">
            <v>208300</v>
          </cell>
          <cell r="R1461">
            <v>132474</v>
          </cell>
          <cell r="S1461" t="str">
            <v>F</v>
          </cell>
          <cell r="T1461" t="str">
            <v>С</v>
          </cell>
          <cell r="U1461" t="str">
            <v>Изолация на външна стена , Изолация на под, Изолация на покрив, Мерки по осветление, Подмяна на дограма</v>
          </cell>
          <cell r="V1461">
            <v>317579</v>
          </cell>
          <cell r="W1461">
            <v>105.67</v>
          </cell>
          <cell r="X1461">
            <v>33950</v>
          </cell>
          <cell r="Y1461">
            <v>337955</v>
          </cell>
          <cell r="Z1461">
            <v>9.9543999999999997</v>
          </cell>
          <cell r="AA1461" t="str">
            <v>„НП за ЕЕ на МЖС"</v>
          </cell>
          <cell r="AB1461">
            <v>60.39</v>
          </cell>
        </row>
        <row r="1462">
          <cell r="A1462">
            <v>177011569</v>
          </cell>
          <cell r="B1462" t="str">
            <v>СДРУЖЕНИЕ НА СОБСТВЕНИЦИТЕ ГР.ВРАЦА, УЛ.НИКОЛА ВОЙВОДОВ 20</v>
          </cell>
          <cell r="C1462" t="str">
            <v>МЖС УЛ НИКОЛА ВОЙВОДОВ 20 ВРАЦА</v>
          </cell>
          <cell r="D1462" t="str">
            <v>обл.ВРАЦА</v>
          </cell>
          <cell r="E1462" t="str">
            <v>общ.ВРАЦА</v>
          </cell>
          <cell r="F1462" t="str">
            <v>гр.ВРАЦА</v>
          </cell>
          <cell r="G1462" t="str">
            <v>"БОГОЕВ КОНСУЛТ" ЕООД</v>
          </cell>
          <cell r="H1462" t="str">
            <v>373БКО075</v>
          </cell>
          <cell r="I1462">
            <v>42653</v>
          </cell>
          <cell r="J1462" t="str">
            <v>1965</v>
          </cell>
          <cell r="K1462">
            <v>1771.58</v>
          </cell>
          <cell r="L1462">
            <v>1314.52</v>
          </cell>
          <cell r="M1462">
            <v>197.6</v>
          </cell>
          <cell r="N1462">
            <v>89.9</v>
          </cell>
          <cell r="O1462">
            <v>133921</v>
          </cell>
          <cell r="P1462">
            <v>259796</v>
          </cell>
          <cell r="Q1462">
            <v>118217</v>
          </cell>
          <cell r="R1462">
            <v>61474</v>
          </cell>
          <cell r="S1462" t="str">
            <v>E</v>
          </cell>
          <cell r="T1462" t="str">
            <v>С</v>
          </cell>
          <cell r="U1462" t="str">
            <v>Изолация на външна стена , Изолация на под, Изолация на покрив, Мерки по осветление, Подмяна на дограма</v>
          </cell>
          <cell r="V1462">
            <v>141578</v>
          </cell>
          <cell r="W1462">
            <v>46.42</v>
          </cell>
          <cell r="X1462">
            <v>15056</v>
          </cell>
          <cell r="Y1462">
            <v>198555</v>
          </cell>
          <cell r="Z1462">
            <v>13.1877</v>
          </cell>
          <cell r="AA1462" t="str">
            <v>„НП за ЕЕ на МЖС"</v>
          </cell>
          <cell r="AB1462">
            <v>54.49</v>
          </cell>
        </row>
        <row r="1463">
          <cell r="A1463">
            <v>176967984</v>
          </cell>
          <cell r="B1463" t="str">
            <v>СДРУЖЕНИЕ НА СОБСТВЕНИЦИТЕ ВРАЦА БУЛ.ДЕМОКРАЦИЯ 2</v>
          </cell>
          <cell r="C1463" t="str">
            <v>МЖС БУЛ ДЕМОКРАЦИЯ 2 ВРАЦА</v>
          </cell>
          <cell r="D1463" t="str">
            <v>обл.ВРАЦА</v>
          </cell>
          <cell r="E1463" t="str">
            <v>общ.ВРАЦА</v>
          </cell>
          <cell r="F1463" t="str">
            <v>гр.ВРАЦА</v>
          </cell>
          <cell r="G1463" t="str">
            <v>"БОГОЕВ КОНСУЛТ" ЕООД</v>
          </cell>
          <cell r="H1463" t="str">
            <v>373БКО076</v>
          </cell>
          <cell r="I1463">
            <v>42653</v>
          </cell>
          <cell r="J1463" t="str">
            <v>1958</v>
          </cell>
          <cell r="K1463">
            <v>2965.45</v>
          </cell>
          <cell r="L1463">
            <v>2516.5</v>
          </cell>
          <cell r="M1463">
            <v>218.6</v>
          </cell>
          <cell r="N1463">
            <v>87.3</v>
          </cell>
          <cell r="O1463">
            <v>259134</v>
          </cell>
          <cell r="P1463">
            <v>550221</v>
          </cell>
          <cell r="Q1463">
            <v>219794</v>
          </cell>
          <cell r="R1463">
            <v>137142</v>
          </cell>
          <cell r="S1463" t="str">
            <v>F</v>
          </cell>
          <cell r="T1463" t="str">
            <v>С</v>
          </cell>
          <cell r="U1463" t="str">
            <v>Изолация на външна стена , Изолация на под, Изолация на покрив, Мерки по осветление, Подмяна на дограма</v>
          </cell>
          <cell r="V1463">
            <v>330428</v>
          </cell>
          <cell r="W1463">
            <v>106.54</v>
          </cell>
          <cell r="X1463">
            <v>34929</v>
          </cell>
          <cell r="Y1463">
            <v>302172</v>
          </cell>
          <cell r="Z1463">
            <v>8.6509999999999998</v>
          </cell>
          <cell r="AA1463" t="str">
            <v>„НП за ЕЕ на МЖС"</v>
          </cell>
          <cell r="AB1463">
            <v>60.05</v>
          </cell>
        </row>
        <row r="1464">
          <cell r="A1464">
            <v>176993477</v>
          </cell>
          <cell r="B1464" t="str">
            <v>СДРУЖЕНИЕ НА СОБСТВЕНИЦИТЕ ГР.ВРАЦА, УЛ.НИКОЛА ВОЙВОДОВ 38</v>
          </cell>
          <cell r="C1464" t="str">
            <v>МЖС УЛ НИКОЛА ВОЙВОДОВ 38 ВРАЦА</v>
          </cell>
          <cell r="D1464" t="str">
            <v>обл.ВРАЦА</v>
          </cell>
          <cell r="E1464" t="str">
            <v>общ.ВРАЦА</v>
          </cell>
          <cell r="F1464" t="str">
            <v>гр.ВРАЦА</v>
          </cell>
          <cell r="G1464" t="str">
            <v>"БОГОЕВ КОНСУЛТ" ЕООД</v>
          </cell>
          <cell r="H1464" t="str">
            <v>373БКО077</v>
          </cell>
          <cell r="I1464">
            <v>42653</v>
          </cell>
          <cell r="J1464" t="str">
            <v>1966</v>
          </cell>
          <cell r="K1464">
            <v>3360.25</v>
          </cell>
          <cell r="L1464">
            <v>2375.75</v>
          </cell>
          <cell r="M1464">
            <v>180.8</v>
          </cell>
          <cell r="N1464">
            <v>85.3</v>
          </cell>
          <cell r="O1464">
            <v>217478</v>
          </cell>
          <cell r="P1464">
            <v>429680</v>
          </cell>
          <cell r="Q1464">
            <v>202591</v>
          </cell>
          <cell r="R1464">
            <v>109474</v>
          </cell>
          <cell r="S1464" t="str">
            <v>E</v>
          </cell>
          <cell r="T1464" t="str">
            <v>С</v>
          </cell>
          <cell r="U1464" t="str">
            <v>Изолация на външна стена , Изолация на под, Изолация на покрив, Мерки по осветление, Подмяна на дограма</v>
          </cell>
          <cell r="V1464">
            <v>227091</v>
          </cell>
          <cell r="W1464">
            <v>74.39</v>
          </cell>
          <cell r="X1464">
            <v>24143</v>
          </cell>
          <cell r="Y1464">
            <v>275457</v>
          </cell>
          <cell r="Z1464">
            <v>11.4093</v>
          </cell>
          <cell r="AA1464" t="str">
            <v>„НП за ЕЕ на МЖС"</v>
          </cell>
          <cell r="AB1464">
            <v>52.85</v>
          </cell>
        </row>
        <row r="1465">
          <cell r="A1465">
            <v>177007318</v>
          </cell>
          <cell r="B1465" t="str">
            <v>СДРУЖЕНИЕ НА СОБСТВЕНИЦИТЕ ГР.ВРАЦА, УЛ.Г.С.РАКОВСКИ 15</v>
          </cell>
          <cell r="C1465" t="str">
            <v>МЖС УЛ Г С РАКОВСКИ 15 ВРАЦА</v>
          </cell>
          <cell r="D1465" t="str">
            <v>обл.ВРАЦА</v>
          </cell>
          <cell r="E1465" t="str">
            <v>общ.ВРАЦА</v>
          </cell>
          <cell r="F1465" t="str">
            <v>гр.ВРАЦА</v>
          </cell>
          <cell r="G1465" t="str">
            <v>"БОГОЕВ КОНСУЛТ" ЕООД</v>
          </cell>
          <cell r="H1465" t="str">
            <v>373БКО078</v>
          </cell>
          <cell r="I1465">
            <v>42653</v>
          </cell>
          <cell r="J1465" t="str">
            <v>1966</v>
          </cell>
          <cell r="K1465">
            <v>1030</v>
          </cell>
          <cell r="L1465">
            <v>833.53</v>
          </cell>
          <cell r="M1465">
            <v>155</v>
          </cell>
          <cell r="N1465">
            <v>67.599999999999994</v>
          </cell>
          <cell r="O1465">
            <v>64460</v>
          </cell>
          <cell r="P1465">
            <v>129295</v>
          </cell>
          <cell r="Q1465">
            <v>56392</v>
          </cell>
          <cell r="R1465">
            <v>38449</v>
          </cell>
          <cell r="S1465" t="str">
            <v>D</v>
          </cell>
          <cell r="T1465" t="str">
            <v>B</v>
          </cell>
          <cell r="U1465" t="str">
            <v>Изолация на външна стена , Изолация на под, Изолация на покрив, Мерки по осветление, Подмяна на дограма</v>
          </cell>
          <cell r="V1465">
            <v>72912.039999999994</v>
          </cell>
          <cell r="W1465">
            <v>21.25</v>
          </cell>
          <cell r="X1465">
            <v>5406.13</v>
          </cell>
          <cell r="Y1465">
            <v>64880.29</v>
          </cell>
          <cell r="Z1465">
            <v>12.001200000000001</v>
          </cell>
          <cell r="AA1465" t="str">
            <v>„НП за ЕЕ на МЖС"</v>
          </cell>
          <cell r="AB1465">
            <v>56.39</v>
          </cell>
        </row>
        <row r="1466">
          <cell r="A1466">
            <v>177010271</v>
          </cell>
          <cell r="B1466" t="str">
            <v>СДРУЖЕНИЕ НА СОБСТВЕНИЦИТЕ ГР.ВРАЦА, УЛ.АЛЕКО КОНСТАНТИНОВ 7</v>
          </cell>
          <cell r="C1466" t="str">
            <v>МЖС УЛ АЛЕКО КОНСТАНТИНОВ 7 ВРАЦА</v>
          </cell>
          <cell r="D1466" t="str">
            <v>обл.ВРАЦА</v>
          </cell>
          <cell r="E1466" t="str">
            <v>общ.ВРАЦА</v>
          </cell>
          <cell r="F1466" t="str">
            <v>гр.ВРАЦА</v>
          </cell>
          <cell r="G1466" t="str">
            <v>"БОГОЕВ КОНСУЛТ" ЕООД</v>
          </cell>
          <cell r="H1466" t="str">
            <v>373БКО079</v>
          </cell>
          <cell r="I1466">
            <v>42653</v>
          </cell>
          <cell r="J1466" t="str">
            <v>1955</v>
          </cell>
          <cell r="K1466">
            <v>2835.48</v>
          </cell>
          <cell r="L1466">
            <v>1705.62</v>
          </cell>
          <cell r="M1466">
            <v>172.7</v>
          </cell>
          <cell r="N1466">
            <v>76.900000000000006</v>
          </cell>
          <cell r="O1466">
            <v>148543</v>
          </cell>
          <cell r="P1466">
            <v>294601</v>
          </cell>
          <cell r="Q1466">
            <v>131274</v>
          </cell>
          <cell r="R1466">
            <v>103551.3</v>
          </cell>
          <cell r="S1466" t="str">
            <v>D</v>
          </cell>
          <cell r="T1466" t="str">
            <v>B</v>
          </cell>
          <cell r="U1466" t="str">
            <v>Изолация на външна стена , Изолация на под, Изолация на покрив, Мерки по осветление, Подмяна на дограма</v>
          </cell>
          <cell r="V1466">
            <v>163450</v>
          </cell>
          <cell r="W1466">
            <v>50.98</v>
          </cell>
          <cell r="X1466">
            <v>12478.1</v>
          </cell>
          <cell r="Y1466">
            <v>153462.82</v>
          </cell>
          <cell r="Z1466">
            <v>12.298500000000001</v>
          </cell>
          <cell r="AA1466" t="str">
            <v>„НП за ЕЕ на МЖС"</v>
          </cell>
          <cell r="AB1466">
            <v>55.48</v>
          </cell>
        </row>
        <row r="1467">
          <cell r="A1467">
            <v>177004083</v>
          </cell>
          <cell r="B1467" t="str">
            <v>СДРУЖЕНИЕ НА СОБСТВЕНИЦИТЕ ГР.ВРАЦА, УЛ.ДИМИТРАКИ ХАДЖИТОШЕВ 29</v>
          </cell>
          <cell r="C1467" t="str">
            <v>МЖС УЛ ДИМИТРАКИ ХАДЖИТОШЕВ 29 ВРАЦА</v>
          </cell>
          <cell r="D1467" t="str">
            <v>обл.ВРАЦА</v>
          </cell>
          <cell r="E1467" t="str">
            <v>общ.ВРАЦА</v>
          </cell>
          <cell r="F1467" t="str">
            <v>гр.ВРАЦА</v>
          </cell>
          <cell r="G1467" t="str">
            <v>"БОГОЕВ КОНСУЛТ" ЕООД</v>
          </cell>
          <cell r="H1467" t="str">
            <v>373БКО080</v>
          </cell>
          <cell r="I1467">
            <v>42653</v>
          </cell>
          <cell r="J1467" t="str">
            <v>1970</v>
          </cell>
          <cell r="K1467">
            <v>1626.2</v>
          </cell>
          <cell r="L1467">
            <v>1060</v>
          </cell>
          <cell r="M1467">
            <v>203.7</v>
          </cell>
          <cell r="N1467">
            <v>90.3</v>
          </cell>
          <cell r="O1467">
            <v>107939</v>
          </cell>
          <cell r="P1467">
            <v>215970</v>
          </cell>
          <cell r="Q1467">
            <v>95720</v>
          </cell>
          <cell r="R1467">
            <v>57887</v>
          </cell>
          <cell r="S1467" t="str">
            <v>E</v>
          </cell>
          <cell r="T1467" t="str">
            <v>С</v>
          </cell>
          <cell r="U1467" t="str">
            <v>Изолация на външна стена , Изолация на под, Изолация на покрив, Мерки по осветление, Подмяна на дограма</v>
          </cell>
          <cell r="V1467">
            <v>120246</v>
          </cell>
          <cell r="W1467">
            <v>38.14</v>
          </cell>
          <cell r="X1467">
            <v>12642</v>
          </cell>
          <cell r="Y1467">
            <v>164569</v>
          </cell>
          <cell r="Z1467">
            <v>13.0176</v>
          </cell>
          <cell r="AA1467" t="str">
            <v>„НП за ЕЕ на МЖС"</v>
          </cell>
          <cell r="AB1467">
            <v>55.67</v>
          </cell>
        </row>
        <row r="1468">
          <cell r="A1468">
            <v>177018229</v>
          </cell>
          <cell r="B1468" t="str">
            <v>Сдружение на собствениците ГР ВРАЦА УЛ СТОЯН КЯЛЪЧЕВ 19 21</v>
          </cell>
          <cell r="C1468" t="str">
            <v>МЖС УЛ СТОЯН КЯЛЪЧЕВ 19 21 ВРАЦА</v>
          </cell>
          <cell r="D1468" t="str">
            <v>обл.ВРАЦА</v>
          </cell>
          <cell r="E1468" t="str">
            <v>общ.ВРАЦА</v>
          </cell>
          <cell r="F1468" t="str">
            <v>гр.ВРАЦА</v>
          </cell>
          <cell r="G1468" t="str">
            <v>"БОГОЕВ КОНСУЛТ" ЕООД</v>
          </cell>
          <cell r="H1468" t="str">
            <v>373БКО081</v>
          </cell>
          <cell r="I1468">
            <v>42653</v>
          </cell>
          <cell r="J1468" t="str">
            <v>1955</v>
          </cell>
          <cell r="K1468">
            <v>1073.3</v>
          </cell>
          <cell r="L1468">
            <v>667.39</v>
          </cell>
          <cell r="M1468">
            <v>82.1</v>
          </cell>
          <cell r="N1468">
            <v>42.1</v>
          </cell>
          <cell r="O1468">
            <v>29720</v>
          </cell>
          <cell r="P1468">
            <v>54770</v>
          </cell>
          <cell r="Q1468">
            <v>28077</v>
          </cell>
          <cell r="R1468">
            <v>0</v>
          </cell>
          <cell r="S1468" t="str">
            <v>D</v>
          </cell>
          <cell r="T1468" t="str">
            <v>B</v>
          </cell>
          <cell r="U1468" t="str">
            <v>Изолация на външна стена , Изолация на под, Изолация на покрив, Мерки по осветление, Подмяна на дограма</v>
          </cell>
          <cell r="V1468">
            <v>26770</v>
          </cell>
          <cell r="W1468">
            <v>21.92</v>
          </cell>
          <cell r="X1468">
            <v>5354.2</v>
          </cell>
          <cell r="Y1468">
            <v>69131.95</v>
          </cell>
          <cell r="Z1468">
            <v>12.9117</v>
          </cell>
          <cell r="AA1468" t="str">
            <v>„НП за ЕЕ на МЖС"</v>
          </cell>
          <cell r="AB1468">
            <v>48.87</v>
          </cell>
        </row>
        <row r="1469">
          <cell r="A1469">
            <v>176987136</v>
          </cell>
          <cell r="B1469" t="str">
            <v>СДРУЖЕНИЕ НА СОБСТВЕНИЦИТЕ ГР.ВРАЦА, УЛ.МИТО ОРОЗОВ 57</v>
          </cell>
          <cell r="C1469" t="str">
            <v>МЖС УЛ МИТО ОРОЗОВ 57 ВРАЦА</v>
          </cell>
          <cell r="D1469" t="str">
            <v>обл.ВРАЦА</v>
          </cell>
          <cell r="E1469" t="str">
            <v>общ.ВРАЦА</v>
          </cell>
          <cell r="F1469" t="str">
            <v>гр.ВРАЦА</v>
          </cell>
          <cell r="G1469" t="str">
            <v>"БОГОЕВ КОНСУЛТ" ЕООД</v>
          </cell>
          <cell r="H1469" t="str">
            <v>373БКО082</v>
          </cell>
          <cell r="I1469">
            <v>42653</v>
          </cell>
          <cell r="J1469" t="str">
            <v>1978</v>
          </cell>
          <cell r="K1469">
            <v>2203.38</v>
          </cell>
          <cell r="L1469">
            <v>1205</v>
          </cell>
          <cell r="M1469">
            <v>228.9</v>
          </cell>
          <cell r="N1469">
            <v>86.8</v>
          </cell>
          <cell r="O1469">
            <v>144624</v>
          </cell>
          <cell r="P1469">
            <v>275790</v>
          </cell>
          <cell r="Q1469">
            <v>104587</v>
          </cell>
          <cell r="R1469">
            <v>0</v>
          </cell>
          <cell r="S1469" t="str">
            <v>F</v>
          </cell>
          <cell r="T1469" t="str">
            <v>С</v>
          </cell>
          <cell r="U1469" t="str">
            <v>Изолация на външна стена , Изолация на под, Изолация на покрив, Мерки по осветление, Подмяна на дограма</v>
          </cell>
          <cell r="V1469">
            <v>171202</v>
          </cell>
          <cell r="W1469">
            <v>43.37</v>
          </cell>
          <cell r="X1469">
            <v>13789</v>
          </cell>
          <cell r="Y1469">
            <v>225911</v>
          </cell>
          <cell r="Z1469">
            <v>16.383400000000002</v>
          </cell>
          <cell r="AA1469" t="str">
            <v>„НП за ЕЕ на МЖС"</v>
          </cell>
          <cell r="AB1469">
            <v>62.07</v>
          </cell>
        </row>
        <row r="1470">
          <cell r="A1470">
            <v>177024520</v>
          </cell>
          <cell r="B1470" t="str">
            <v>Сдружение на собствениците ГР.ВРАЦА, ул.ХРИСТО БОТЕВ 79</v>
          </cell>
          <cell r="C1470" t="str">
            <v>МЖС УЛ ХРИСТО БОТЕВ 79 ВРАЦА</v>
          </cell>
          <cell r="D1470" t="str">
            <v>обл.ВРАЦА</v>
          </cell>
          <cell r="E1470" t="str">
            <v>общ.ВРАЦА</v>
          </cell>
          <cell r="F1470" t="str">
            <v>гр.ВРАЦА</v>
          </cell>
          <cell r="G1470" t="str">
            <v>"БОГОЕВ КОНСУЛТ" ЕООД</v>
          </cell>
          <cell r="H1470" t="str">
            <v>373БКО084</v>
          </cell>
          <cell r="I1470">
            <v>42653</v>
          </cell>
          <cell r="J1470" t="str">
            <v>1968</v>
          </cell>
          <cell r="K1470">
            <v>2455</v>
          </cell>
          <cell r="L1470">
            <v>1879</v>
          </cell>
          <cell r="M1470">
            <v>267</v>
          </cell>
          <cell r="N1470">
            <v>90.4</v>
          </cell>
          <cell r="O1470">
            <v>215776</v>
          </cell>
          <cell r="P1470">
            <v>501711</v>
          </cell>
          <cell r="Q1470">
            <v>169799</v>
          </cell>
          <cell r="R1470">
            <v>0</v>
          </cell>
          <cell r="S1470" t="str">
            <v>G</v>
          </cell>
          <cell r="T1470" t="str">
            <v>С</v>
          </cell>
          <cell r="U1470" t="str">
            <v>Изолация на външна стена , Изолация на под, Изолация на покрив, Мерки по осветление, Подмяна на дограма</v>
          </cell>
          <cell r="V1470">
            <v>331912</v>
          </cell>
          <cell r="W1470">
            <v>73.66</v>
          </cell>
          <cell r="X1470">
            <v>25221</v>
          </cell>
          <cell r="Y1470">
            <v>325611</v>
          </cell>
          <cell r="Z1470">
            <v>12.910299999999999</v>
          </cell>
          <cell r="AA1470" t="str">
            <v>„НП за ЕЕ на МЖС"</v>
          </cell>
          <cell r="AB1470">
            <v>66.150000000000006</v>
          </cell>
        </row>
        <row r="1471">
          <cell r="A1471">
            <v>177039351</v>
          </cell>
          <cell r="B1471" t="str">
            <v>Сдружение на собствениците ГР.ВРАЦА ул.ПЕТРОПАВЛОВСКА 56</v>
          </cell>
          <cell r="C1471" t="str">
            <v>МЖС УЛ ПЕТРОПАВЛОВСКА 56 ВРАЦА</v>
          </cell>
          <cell r="D1471" t="str">
            <v>обл.ВРАЦА</v>
          </cell>
          <cell r="E1471" t="str">
            <v>общ.ВРАЦА</v>
          </cell>
          <cell r="F1471" t="str">
            <v>гр.ВРАЦА</v>
          </cell>
          <cell r="G1471" t="str">
            <v>"БОГОЕВ КОНСУЛТ" ЕООД</v>
          </cell>
          <cell r="H1471" t="str">
            <v>373БКО085</v>
          </cell>
          <cell r="I1471">
            <v>42653</v>
          </cell>
          <cell r="J1471" t="str">
            <v>1975</v>
          </cell>
          <cell r="K1471">
            <v>860</v>
          </cell>
          <cell r="L1471">
            <v>508.2</v>
          </cell>
          <cell r="M1471">
            <v>205.7</v>
          </cell>
          <cell r="N1471">
            <v>87.5</v>
          </cell>
          <cell r="O1471">
            <v>104494</v>
          </cell>
          <cell r="P1471">
            <v>104494</v>
          </cell>
          <cell r="Q1471">
            <v>44460</v>
          </cell>
          <cell r="R1471">
            <v>0</v>
          </cell>
          <cell r="S1471" t="str">
            <v>F</v>
          </cell>
          <cell r="T1471" t="str">
            <v>С</v>
          </cell>
          <cell r="U1471" t="str">
            <v>Изолация на външна стена , Изолация на под, Изолация на покрив, Мерки по осветление, Подмяна на дограма</v>
          </cell>
          <cell r="V1471">
            <v>60127.1</v>
          </cell>
          <cell r="W1471">
            <v>12.98</v>
          </cell>
          <cell r="X1471">
            <v>4843.6000000000004</v>
          </cell>
          <cell r="Y1471">
            <v>60166.26</v>
          </cell>
          <cell r="Z1471">
            <v>12.421799999999999</v>
          </cell>
          <cell r="AA1471" t="str">
            <v>„НП за ЕЕ на МЖС"</v>
          </cell>
          <cell r="AB1471">
            <v>57.54</v>
          </cell>
        </row>
        <row r="1472">
          <cell r="A1472">
            <v>177024449</v>
          </cell>
          <cell r="B1472" t="str">
            <v>Сдружение на собствениците ГР.ВРАЦА, УЛ.НИКОЛА ВОЙВОДОВ 1</v>
          </cell>
          <cell r="C1472" t="str">
            <v>МЖС УЛ НИКОЛА ВОЙВОДОВ 1 ВРАЦА</v>
          </cell>
          <cell r="D1472" t="str">
            <v>обл.ВРАЦА</v>
          </cell>
          <cell r="E1472" t="str">
            <v>общ.ВРАЦА</v>
          </cell>
          <cell r="F1472" t="str">
            <v>гр.ВРАЦА</v>
          </cell>
          <cell r="G1472" t="str">
            <v>"БОГОЕВ КОНСУЛТ" ЕООД</v>
          </cell>
          <cell r="H1472" t="str">
            <v>373БКО087</v>
          </cell>
          <cell r="I1472">
            <v>42653</v>
          </cell>
          <cell r="J1472" t="str">
            <v>1969</v>
          </cell>
          <cell r="K1472">
            <v>2384.7399999999998</v>
          </cell>
          <cell r="L1472">
            <v>1794.6</v>
          </cell>
          <cell r="M1472">
            <v>223.2</v>
          </cell>
          <cell r="N1472">
            <v>87.5</v>
          </cell>
          <cell r="O1472">
            <v>181654</v>
          </cell>
          <cell r="P1472">
            <v>400702</v>
          </cell>
          <cell r="Q1472">
            <v>157018</v>
          </cell>
          <cell r="R1472">
            <v>98474</v>
          </cell>
          <cell r="S1472" t="str">
            <v>F</v>
          </cell>
          <cell r="T1472" t="str">
            <v>С</v>
          </cell>
          <cell r="U1472" t="str">
            <v>Изолация на външна стена , Изолация на под, Изолация на покрив, Мерки по осветление, Подмяна на дограма</v>
          </cell>
          <cell r="V1472">
            <v>243685</v>
          </cell>
          <cell r="W1472">
            <v>78.52</v>
          </cell>
          <cell r="X1472">
            <v>25755</v>
          </cell>
          <cell r="Y1472">
            <v>239519</v>
          </cell>
          <cell r="Z1472">
            <v>9.2998999999999992</v>
          </cell>
          <cell r="AA1472" t="str">
            <v>„НП за ЕЕ на МЖС"</v>
          </cell>
          <cell r="AB1472">
            <v>60.81</v>
          </cell>
        </row>
        <row r="1473">
          <cell r="A1473">
            <v>177034475</v>
          </cell>
          <cell r="B1473" t="str">
            <v>Сдружение на собствениците ГР.ВРАЦА, УЛ.СПАС СОКОЛОВ 22</v>
          </cell>
          <cell r="C1473" t="str">
            <v>МЖС УЛ СПАС СОКОЛОВ 22 ВРАЦА</v>
          </cell>
          <cell r="D1473" t="str">
            <v>обл.ВРАЦА</v>
          </cell>
          <cell r="E1473" t="str">
            <v>общ.ВРАЦА</v>
          </cell>
          <cell r="F1473" t="str">
            <v>гр.ВРАЦА</v>
          </cell>
          <cell r="G1473" t="str">
            <v>"БОГОЕВ КОНСУЛТ" ЕООД</v>
          </cell>
          <cell r="H1473" t="str">
            <v>373БКО088</v>
          </cell>
          <cell r="I1473">
            <v>42653</v>
          </cell>
          <cell r="J1473" t="str">
            <v>1972</v>
          </cell>
          <cell r="K1473">
            <v>2345</v>
          </cell>
          <cell r="L1473">
            <v>1475</v>
          </cell>
          <cell r="M1473">
            <v>253.8</v>
          </cell>
          <cell r="N1473">
            <v>91</v>
          </cell>
          <cell r="O1473">
            <v>157406</v>
          </cell>
          <cell r="P1473">
            <v>374351</v>
          </cell>
          <cell r="Q1473">
            <v>134200</v>
          </cell>
          <cell r="R1473">
            <v>0</v>
          </cell>
          <cell r="S1473" t="str">
            <v>F</v>
          </cell>
          <cell r="T1473" t="str">
            <v>С</v>
          </cell>
          <cell r="U1473" t="str">
            <v>Изолация на външна стена , Изолация на под, Изолация на покрив, Мерки по осветление, Подмяна на дограма</v>
          </cell>
          <cell r="V1473">
            <v>240148</v>
          </cell>
          <cell r="W1473">
            <v>47.74</v>
          </cell>
          <cell r="X1473">
            <v>17439</v>
          </cell>
          <cell r="Y1473">
            <v>189805</v>
          </cell>
          <cell r="Z1473">
            <v>10.883900000000001</v>
          </cell>
          <cell r="AA1473" t="str">
            <v>„НП за ЕЕ на МЖС"</v>
          </cell>
          <cell r="AB1473">
            <v>64.150000000000006</v>
          </cell>
        </row>
        <row r="1474">
          <cell r="A1474">
            <v>176812126</v>
          </cell>
          <cell r="B1474" t="str">
            <v>СДРУЖЕНИЕ НА СОБСТВЕНИЦИТЕ"ОБЕДИНЕНИ ВХОДОВЕ" гр.ВРАЦА, Ж.К.МЛАДОСТ , БЛ.1</v>
          </cell>
          <cell r="C1474" t="str">
            <v>МНОГОФАМИЛНА ЖИЛ. СГРАДА, БЛ. 1-ВРАЦА</v>
          </cell>
          <cell r="D1474" t="str">
            <v>обл.ВРАЦА</v>
          </cell>
          <cell r="E1474" t="str">
            <v>общ.ВРАЦА</v>
          </cell>
          <cell r="F1474" t="str">
            <v>гр.ВРАЦА</v>
          </cell>
          <cell r="G1474" t="str">
            <v>"БИЛДКОНСУЛТ БГ" ЕООД</v>
          </cell>
          <cell r="H1474" t="str">
            <v>374ВАТ029</v>
          </cell>
          <cell r="I1474">
            <v>42165</v>
          </cell>
          <cell r="J1474" t="str">
            <v>1971</v>
          </cell>
          <cell r="K1474">
            <v>4830.33</v>
          </cell>
          <cell r="L1474">
            <v>4379</v>
          </cell>
          <cell r="M1474">
            <v>195.5</v>
          </cell>
          <cell r="N1474">
            <v>102.5</v>
          </cell>
          <cell r="O1474">
            <v>856213</v>
          </cell>
          <cell r="P1474">
            <v>856213</v>
          </cell>
          <cell r="Q1474">
            <v>448800</v>
          </cell>
          <cell r="R1474">
            <v>0</v>
          </cell>
          <cell r="S1474" t="str">
            <v>E</v>
          </cell>
          <cell r="T1474" t="str">
            <v>С</v>
          </cell>
          <cell r="U1474" t="str">
            <v>Изолация на външна стена , Изолация на покрив, Подмяна на дограма</v>
          </cell>
          <cell r="V1474">
            <v>415986</v>
          </cell>
          <cell r="W1474">
            <v>129.63999999999999</v>
          </cell>
          <cell r="X1474">
            <v>39410</v>
          </cell>
          <cell r="Y1474">
            <v>295033</v>
          </cell>
          <cell r="Z1474">
            <v>7.4862000000000002</v>
          </cell>
          <cell r="AA1474" t="str">
            <v>„НП за ЕЕ на МЖС"</v>
          </cell>
          <cell r="AB1474">
            <v>48.58</v>
          </cell>
        </row>
        <row r="1475">
          <cell r="A1475">
            <v>176821285</v>
          </cell>
          <cell r="B1475" t="str">
            <v>СДРУЖЕНИЕ НА СОБСТВЕНИЦИТЕ"ГР.ВРАЦА, Ж.К.СЕНИЧЕ, БЛ.54"</v>
          </cell>
          <cell r="C1475" t="str">
            <v>ЖИЛ. СГР.-ВРАЦА, КВ. СЕНИЧЕ, БЛ. 54</v>
          </cell>
          <cell r="D1475" t="str">
            <v>обл.ВРАЦА</v>
          </cell>
          <cell r="E1475" t="str">
            <v>общ.ВРАЦА</v>
          </cell>
          <cell r="F1475" t="str">
            <v>гр.ВРАЦА</v>
          </cell>
          <cell r="G1475" t="str">
            <v>"БИЛДКОНСУЛТ БГ" ЕООД</v>
          </cell>
          <cell r="H1475" t="str">
            <v>374ВАТ032</v>
          </cell>
          <cell r="I1475">
            <v>42192</v>
          </cell>
          <cell r="J1475" t="str">
            <v>1994</v>
          </cell>
          <cell r="K1475">
            <v>5997</v>
          </cell>
          <cell r="L1475">
            <v>4977</v>
          </cell>
          <cell r="M1475">
            <v>203</v>
          </cell>
          <cell r="N1475">
            <v>81.900000000000006</v>
          </cell>
          <cell r="O1475">
            <v>1010225</v>
          </cell>
          <cell r="P1475">
            <v>1010225</v>
          </cell>
          <cell r="Q1475">
            <v>407600</v>
          </cell>
          <cell r="R1475">
            <v>0</v>
          </cell>
          <cell r="S1475" t="str">
            <v>F</v>
          </cell>
          <cell r="T1475" t="str">
            <v>С</v>
          </cell>
          <cell r="U1475" t="str">
            <v>Изолация на външна стена , Изолация на покрив, Подмяна на дограма</v>
          </cell>
          <cell r="V1475">
            <v>603026</v>
          </cell>
          <cell r="W1475">
            <v>219.95</v>
          </cell>
          <cell r="X1475">
            <v>69830</v>
          </cell>
          <cell r="Y1475">
            <v>376572</v>
          </cell>
          <cell r="Z1475">
            <v>5.3925999999999998</v>
          </cell>
          <cell r="AA1475" t="str">
            <v>„НП за ЕЕ на МЖС"</v>
          </cell>
          <cell r="AB1475">
            <v>59.69</v>
          </cell>
        </row>
        <row r="1476">
          <cell r="A1476">
            <v>176878674</v>
          </cell>
          <cell r="B1476" t="str">
            <v>СДРУЖЕНИЕ НА СОБСТВЕНИЦИТЕ "гр.ВРАЦА, ул.ВЕЖЕН # 7, бл.ЧАВДАР 7</v>
          </cell>
          <cell r="C1476" t="str">
            <v>МЖС</v>
          </cell>
          <cell r="D1476" t="str">
            <v>обл.ВРАЦА</v>
          </cell>
          <cell r="E1476" t="str">
            <v>общ.ВРАЦА</v>
          </cell>
          <cell r="F1476" t="str">
            <v>гр.ВРАЦА</v>
          </cell>
          <cell r="G1476" t="str">
            <v>"БИЛДКОНСУЛТ БГ" ЕООД</v>
          </cell>
          <cell r="H1476" t="str">
            <v>374ВАТ051</v>
          </cell>
          <cell r="I1476">
            <v>42464</v>
          </cell>
          <cell r="J1476" t="str">
            <v>1976</v>
          </cell>
          <cell r="K1476">
            <v>8569</v>
          </cell>
          <cell r="L1476">
            <v>7578</v>
          </cell>
          <cell r="M1476">
            <v>176.4</v>
          </cell>
          <cell r="N1476">
            <v>102.5</v>
          </cell>
          <cell r="O1476">
            <v>764901</v>
          </cell>
          <cell r="P1476">
            <v>1337227</v>
          </cell>
          <cell r="Q1476">
            <v>776500</v>
          </cell>
          <cell r="R1476">
            <v>483875</v>
          </cell>
          <cell r="S1476" t="str">
            <v>E</v>
          </cell>
          <cell r="T1476" t="str">
            <v>С</v>
          </cell>
          <cell r="U1476" t="str">
            <v>Изолация на външна стена , Изолация на под, Изолация на покрив, Мерки по осветление, Подмяна на дограма</v>
          </cell>
          <cell r="V1476">
            <v>560705</v>
          </cell>
          <cell r="W1476">
            <v>254.08</v>
          </cell>
          <cell r="X1476">
            <v>68160</v>
          </cell>
          <cell r="Y1476">
            <v>320239</v>
          </cell>
          <cell r="Z1476">
            <v>4.6982999999999997</v>
          </cell>
          <cell r="AA1476" t="str">
            <v>„НП за ЕЕ на МЖС"</v>
          </cell>
          <cell r="AB1476">
            <v>41.93</v>
          </cell>
        </row>
        <row r="1477">
          <cell r="A1477">
            <v>176857880</v>
          </cell>
          <cell r="B1477" t="str">
            <v>СДРУЖЕНИЕ НА СОБСТВЕНИЦИТЕ"МЛАДОСТ 13,ГР.МОНТАНА, ОБЩИНА МОНТАНА,Ж.К.МЛАДОСТ, БЛ.13,ВХ.А,Б И В"</v>
          </cell>
          <cell r="C1477" t="str">
            <v>МЖС-МОНТАНА, "МЛАДОСТ", БЛ. 13</v>
          </cell>
          <cell r="D1477" t="str">
            <v>обл.МОНТАНА</v>
          </cell>
          <cell r="E1477" t="str">
            <v>общ.МОНТАНА</v>
          </cell>
          <cell r="F1477" t="str">
            <v>гр.МОНТАНА</v>
          </cell>
          <cell r="G1477" t="str">
            <v>"БИЛДКОНСУЛТ БГ" ЕООД</v>
          </cell>
          <cell r="H1477" t="str">
            <v>374ВАТ052</v>
          </cell>
          <cell r="I1477">
            <v>42474</v>
          </cell>
          <cell r="J1477" t="str">
            <v>1987</v>
          </cell>
          <cell r="K1477">
            <v>5125.38</v>
          </cell>
          <cell r="L1477">
            <v>4110.55</v>
          </cell>
          <cell r="M1477">
            <v>150.19999999999999</v>
          </cell>
          <cell r="N1477">
            <v>80.5</v>
          </cell>
          <cell r="O1477">
            <v>477810</v>
          </cell>
          <cell r="P1477">
            <v>617503</v>
          </cell>
          <cell r="Q1477">
            <v>331079</v>
          </cell>
          <cell r="R1477">
            <v>0</v>
          </cell>
          <cell r="S1477" t="str">
            <v>E</v>
          </cell>
          <cell r="T1477" t="str">
            <v>С</v>
          </cell>
          <cell r="U1477" t="str">
            <v>Изолация на външна стена , Изолация на под, Изолация на покрив, Мерки по осветление, Подмяна на дограма</v>
          </cell>
          <cell r="V1477">
            <v>286425</v>
          </cell>
          <cell r="W1477">
            <v>39.32</v>
          </cell>
          <cell r="X1477">
            <v>35290</v>
          </cell>
          <cell r="Y1477">
            <v>356277</v>
          </cell>
          <cell r="Z1477">
            <v>10.095599999999999</v>
          </cell>
          <cell r="AA1477" t="str">
            <v>„НП за ЕЕ на МЖС"</v>
          </cell>
          <cell r="AB1477">
            <v>46.38</v>
          </cell>
        </row>
        <row r="1478">
          <cell r="A1478">
            <v>176818727</v>
          </cell>
          <cell r="B1478" t="str">
            <v>СДРУЖЕНИЕ НА СОБСТВЕНИЦИТЕ, БЛ. СПАРТАК,ГР.ПЛЕВЕН,УЛ.ГЕОРГИ КОЧЕВ #14</v>
          </cell>
          <cell r="C1478" t="str">
            <v>МЖС</v>
          </cell>
          <cell r="D1478" t="str">
            <v>обл.ПЛЕВЕН</v>
          </cell>
          <cell r="E1478" t="str">
            <v>общ.ПЛЕВЕН</v>
          </cell>
          <cell r="F1478" t="str">
            <v>гр.ПЛЕВЕН</v>
          </cell>
          <cell r="G1478" t="str">
            <v>"СИ ЕНД БИ ЕНЕРДЖИКОНСУЛТ" ЕООД</v>
          </cell>
          <cell r="H1478" t="str">
            <v>375ЦБН043</v>
          </cell>
          <cell r="I1478">
            <v>42261</v>
          </cell>
          <cell r="J1478" t="str">
            <v>1969</v>
          </cell>
          <cell r="K1478">
            <v>7155</v>
          </cell>
          <cell r="L1478">
            <v>6780</v>
          </cell>
          <cell r="M1478">
            <v>163.69999999999999</v>
          </cell>
          <cell r="N1478">
            <v>108</v>
          </cell>
          <cell r="O1478">
            <v>699257</v>
          </cell>
          <cell r="P1478">
            <v>1109752</v>
          </cell>
          <cell r="Q1478">
            <v>731900</v>
          </cell>
          <cell r="R1478">
            <v>530558</v>
          </cell>
          <cell r="S1478" t="str">
            <v>D</v>
          </cell>
          <cell r="T1478" t="str">
            <v>С</v>
          </cell>
          <cell r="U1478" t="str">
            <v>Изолация на външна стена , Изолация на под, Изолация на покрив, Подмяна на дограма</v>
          </cell>
          <cell r="V1478">
            <v>377853</v>
          </cell>
          <cell r="W1478">
            <v>93.33</v>
          </cell>
          <cell r="X1478">
            <v>55166.35</v>
          </cell>
          <cell r="Y1478">
            <v>647701.4</v>
          </cell>
          <cell r="Z1478">
            <v>11.7408</v>
          </cell>
          <cell r="AA1478" t="str">
            <v>„НП за ЕЕ на МЖС"</v>
          </cell>
          <cell r="AB1478">
            <v>34.04</v>
          </cell>
        </row>
        <row r="1479">
          <cell r="A1479">
            <v>176834418</v>
          </cell>
          <cell r="B1479" t="str">
            <v>СДРУЖЕНИЕ НА СОБСТВЕНИЦИТЕ "СТРОИТЕЛ 2015 ПЕРНИК"</v>
          </cell>
          <cell r="C1479" t="str">
            <v>МЖС</v>
          </cell>
          <cell r="D1479" t="str">
            <v>обл.ПЕРНИК</v>
          </cell>
          <cell r="E1479" t="str">
            <v>общ.ПЕРНИК</v>
          </cell>
          <cell r="F1479" t="str">
            <v>гр.ПЕРНИК</v>
          </cell>
          <cell r="G1479" t="str">
            <v>"СИ ЕНД БИ ЕНЕРДЖИКОНСУЛТ" ЕООД</v>
          </cell>
          <cell r="H1479" t="str">
            <v>375ЦБН044</v>
          </cell>
          <cell r="I1479">
            <v>42389</v>
          </cell>
          <cell r="J1479" t="str">
            <v>1973</v>
          </cell>
          <cell r="K1479">
            <v>11354</v>
          </cell>
          <cell r="L1479">
            <v>9956</v>
          </cell>
          <cell r="M1479">
            <v>190.4</v>
          </cell>
          <cell r="N1479">
            <v>124.4</v>
          </cell>
          <cell r="O1479">
            <v>1508745</v>
          </cell>
          <cell r="P1479">
            <v>1894265</v>
          </cell>
          <cell r="Q1479">
            <v>1236800</v>
          </cell>
          <cell r="R1479">
            <v>942256</v>
          </cell>
          <cell r="S1479" t="str">
            <v>E</v>
          </cell>
          <cell r="T1479" t="str">
            <v>С</v>
          </cell>
          <cell r="U1479" t="str">
            <v>Изолация на външна стена , Изолация на под, Изолация на покрив, Подмяна на дограма</v>
          </cell>
          <cell r="V1479">
            <v>657473</v>
          </cell>
          <cell r="W1479">
            <v>309.3</v>
          </cell>
          <cell r="X1479">
            <v>94255</v>
          </cell>
          <cell r="Y1479">
            <v>875296.9</v>
          </cell>
          <cell r="Z1479">
            <v>9.2864000000000004</v>
          </cell>
          <cell r="AA1479" t="str">
            <v>„НП за ЕЕ на МЖС"</v>
          </cell>
          <cell r="AB1479">
            <v>34.700000000000003</v>
          </cell>
        </row>
        <row r="1480">
          <cell r="A1480">
            <v>176823756</v>
          </cell>
          <cell r="B1480" t="str">
            <v>СДРУЖЕНИЕ НА СОБСТВЕНИЦИТЕ "ХУМНИ ДОЛ - 15"</v>
          </cell>
          <cell r="C1480" t="str">
            <v>МЖС</v>
          </cell>
          <cell r="D1480" t="str">
            <v>обл.ПЕРНИК</v>
          </cell>
          <cell r="E1480" t="str">
            <v>общ.ПЕРНИК</v>
          </cell>
          <cell r="F1480" t="str">
            <v>гр.ПЕРНИК</v>
          </cell>
          <cell r="G1480" t="str">
            <v>"СИ ЕНД БИ ЕНЕРДЖИКОНСУЛТ" ЕООД</v>
          </cell>
          <cell r="H1480" t="str">
            <v>375ЦБН045</v>
          </cell>
          <cell r="I1480">
            <v>42389</v>
          </cell>
          <cell r="J1480" t="str">
            <v>1969</v>
          </cell>
          <cell r="K1480">
            <v>5362.23</v>
          </cell>
          <cell r="L1480">
            <v>4777</v>
          </cell>
          <cell r="M1480">
            <v>204.5</v>
          </cell>
          <cell r="N1480">
            <v>116.7</v>
          </cell>
          <cell r="O1480">
            <v>640118</v>
          </cell>
          <cell r="P1480">
            <v>976437</v>
          </cell>
          <cell r="Q1480">
            <v>557000</v>
          </cell>
          <cell r="R1480">
            <v>524867</v>
          </cell>
          <cell r="S1480" t="str">
            <v>E</v>
          </cell>
          <cell r="T1480" t="str">
            <v>С</v>
          </cell>
          <cell r="U1480" t="str">
            <v>Изолация на външна стена , Изолация на под, Изолация на покрив, Подмяна на дограма</v>
          </cell>
          <cell r="V1480">
            <v>419396.05</v>
          </cell>
          <cell r="W1480">
            <v>131.19999999999999</v>
          </cell>
          <cell r="X1480">
            <v>41448.9</v>
          </cell>
          <cell r="Y1480">
            <v>505262.96</v>
          </cell>
          <cell r="Z1480">
            <v>12.19</v>
          </cell>
          <cell r="AA1480" t="str">
            <v>„НП за ЕЕ на МЖС"</v>
          </cell>
          <cell r="AB1480">
            <v>42.95</v>
          </cell>
        </row>
        <row r="1481">
          <cell r="A1481">
            <v>176830277</v>
          </cell>
          <cell r="B1481" t="str">
            <v>СДРУЖЕНИЕ НА СОБСТВЕНИЦИТЕ "КРИСТАЛ - ПЕРНИК</v>
          </cell>
          <cell r="C1481" t="str">
            <v>МЖС</v>
          </cell>
          <cell r="D1481" t="str">
            <v>обл.ПЕРНИК</v>
          </cell>
          <cell r="E1481" t="str">
            <v>общ.ПЕРНИК</v>
          </cell>
          <cell r="F1481" t="str">
            <v>гр.ПЕРНИК</v>
          </cell>
          <cell r="G1481" t="str">
            <v>"СИ ЕНД БИ ЕНЕРДЖИКОНСУЛТ" ЕООД</v>
          </cell>
          <cell r="H1481" t="str">
            <v>375ЦБН046</v>
          </cell>
          <cell r="I1481">
            <v>42389</v>
          </cell>
          <cell r="J1481" t="str">
            <v>1973</v>
          </cell>
          <cell r="K1481">
            <v>3346.4</v>
          </cell>
          <cell r="L1481">
            <v>3173</v>
          </cell>
          <cell r="M1481">
            <v>193.9</v>
          </cell>
          <cell r="N1481">
            <v>111.2</v>
          </cell>
          <cell r="O1481">
            <v>410636</v>
          </cell>
          <cell r="P1481">
            <v>613586</v>
          </cell>
          <cell r="Q1481">
            <v>352900</v>
          </cell>
          <cell r="R1481">
            <v>287497</v>
          </cell>
          <cell r="S1481" t="str">
            <v>E</v>
          </cell>
          <cell r="T1481" t="str">
            <v>С</v>
          </cell>
          <cell r="U1481" t="str">
            <v>Изолация на външна стена , Изолация на под, Изолация на покрив, Подмяна на дограма</v>
          </cell>
          <cell r="V1481">
            <v>260688.7</v>
          </cell>
          <cell r="W1481">
            <v>97.52</v>
          </cell>
          <cell r="X1481">
            <v>27215.98</v>
          </cell>
          <cell r="Y1481">
            <v>328379.11</v>
          </cell>
          <cell r="Z1481">
            <v>12.0656</v>
          </cell>
          <cell r="AA1481" t="str">
            <v>„НП за ЕЕ на МЖС"</v>
          </cell>
          <cell r="AB1481">
            <v>42.48</v>
          </cell>
        </row>
        <row r="1482">
          <cell r="A1482">
            <v>176833864</v>
          </cell>
          <cell r="B1482" t="str">
            <v>СДРУЖЕНИЕ НА СОБСТВЕНИЦИТЕ "ГР.РУСЕ,ОБЩИНА РУСЕ,УЛ.ЧИПРОВЦИ #18,БЛ.ЧИПРОВЦИ,ВХ.А И Б</v>
          </cell>
          <cell r="C1482" t="str">
            <v>МЖС</v>
          </cell>
          <cell r="D1482" t="str">
            <v>обл.РУСЕ</v>
          </cell>
          <cell r="E1482" t="str">
            <v>общ.РУСЕ</v>
          </cell>
          <cell r="F1482" t="str">
            <v>гр.РУСЕ</v>
          </cell>
          <cell r="G1482" t="str">
            <v>"СИ ЕНД БИ ЕНЕРДЖИКОНСУЛТ" ЕООД</v>
          </cell>
          <cell r="H1482" t="str">
            <v>375ЦБН047</v>
          </cell>
          <cell r="I1482">
            <v>42410</v>
          </cell>
          <cell r="J1482" t="str">
            <v>1981</v>
          </cell>
          <cell r="K1482">
            <v>7415.35</v>
          </cell>
          <cell r="L1482">
            <v>6710</v>
          </cell>
          <cell r="M1482">
            <v>210</v>
          </cell>
          <cell r="N1482">
            <v>118.2</v>
          </cell>
          <cell r="O1482">
            <v>753292</v>
          </cell>
          <cell r="P1482">
            <v>1410829</v>
          </cell>
          <cell r="Q1482">
            <v>792640</v>
          </cell>
          <cell r="R1482">
            <v>574180</v>
          </cell>
          <cell r="S1482" t="str">
            <v>E</v>
          </cell>
          <cell r="T1482" t="str">
            <v>С</v>
          </cell>
          <cell r="U1482" t="str">
            <v>Изолация на външна стена , Изолация на под, Изолация на покрив, Подмяна на дограма</v>
          </cell>
          <cell r="V1482">
            <v>657472.5</v>
          </cell>
          <cell r="W1482">
            <v>309.31</v>
          </cell>
          <cell r="X1482">
            <v>94256</v>
          </cell>
          <cell r="Y1482">
            <v>875296.9</v>
          </cell>
          <cell r="Z1482">
            <v>9.2863000000000007</v>
          </cell>
          <cell r="AA1482" t="str">
            <v>„НП за ЕЕ на МЖС"</v>
          </cell>
          <cell r="AB1482">
            <v>46.6</v>
          </cell>
        </row>
        <row r="1483">
          <cell r="A1483">
            <v>176831863</v>
          </cell>
          <cell r="B1483" t="str">
            <v>Сдружение на собствениците "ГР.РУСЕ,ОБЩИНА РУСЕ,УЛ.ЧИПРОВЦИ #14,,БЛОК КЛИСУРА,ВХ.1 И ВХ.2"</v>
          </cell>
          <cell r="C1483" t="str">
            <v>МЖС</v>
          </cell>
          <cell r="D1483" t="str">
            <v>обл.РУСЕ</v>
          </cell>
          <cell r="E1483" t="str">
            <v>общ.РУСЕ</v>
          </cell>
          <cell r="F1483" t="str">
            <v>гр.РУСЕ</v>
          </cell>
          <cell r="G1483" t="str">
            <v>"СИ ЕНД БИ ЕНЕРДЖИКОНСУЛТ" ЕООД</v>
          </cell>
          <cell r="H1483" t="str">
            <v>375ЦБН048</v>
          </cell>
          <cell r="I1483">
            <v>42410</v>
          </cell>
          <cell r="J1483" t="str">
            <v>1983</v>
          </cell>
          <cell r="K1483">
            <v>7413.38</v>
          </cell>
          <cell r="L1483">
            <v>6690</v>
          </cell>
          <cell r="M1483">
            <v>182</v>
          </cell>
          <cell r="N1483">
            <v>76.3</v>
          </cell>
          <cell r="O1483">
            <v>497126</v>
          </cell>
          <cell r="P1483">
            <v>1218430</v>
          </cell>
          <cell r="Q1483">
            <v>510500</v>
          </cell>
          <cell r="R1483">
            <v>0</v>
          </cell>
          <cell r="S1483" t="str">
            <v>G</v>
          </cell>
          <cell r="T1483" t="str">
            <v>С</v>
          </cell>
          <cell r="U1483" t="str">
            <v>Изолация на външна стена , Изолация на под, Изолация на покрив, Мерки по сградни инсталации(тръбна мрежа), Подмяна на дограма</v>
          </cell>
          <cell r="V1483">
            <v>707935</v>
          </cell>
          <cell r="W1483">
            <v>579.79</v>
          </cell>
          <cell r="X1483">
            <v>169904.5</v>
          </cell>
          <cell r="Y1483">
            <v>839308</v>
          </cell>
          <cell r="Z1483">
            <v>4.9398</v>
          </cell>
          <cell r="AA1483" t="str">
            <v>„НП за ЕЕ на МЖС"</v>
          </cell>
          <cell r="AB1483">
            <v>58.1</v>
          </cell>
        </row>
        <row r="1484">
          <cell r="A1484">
            <v>176827701</v>
          </cell>
          <cell r="B1484" t="str">
            <v>СДРУЖЕНИЕ НА СОБСТВЕНИЦИТЕ "ГР.РУСЕ,ОБЩИНА РУСЕ,УЛ.ДОРОСТОЛ #156,БЛ.ОХРИД,ВХ.1</v>
          </cell>
          <cell r="C1484" t="str">
            <v>МЖС</v>
          </cell>
          <cell r="D1484" t="str">
            <v>обл.РУСЕ</v>
          </cell>
          <cell r="E1484" t="str">
            <v>общ.РУСЕ</v>
          </cell>
          <cell r="F1484" t="str">
            <v>гр.РУСЕ</v>
          </cell>
          <cell r="G1484" t="str">
            <v>"СИ ЕНД БИ ЕНЕРДЖИКОНСУЛТ" ЕООД</v>
          </cell>
          <cell r="H1484" t="str">
            <v>375ЦБН050</v>
          </cell>
          <cell r="I1484">
            <v>42429</v>
          </cell>
          <cell r="J1484" t="str">
            <v>1973</v>
          </cell>
          <cell r="K1484">
            <v>6638.5</v>
          </cell>
          <cell r="L1484">
            <v>6252</v>
          </cell>
          <cell r="M1484">
            <v>186.6</v>
          </cell>
          <cell r="N1484">
            <v>133</v>
          </cell>
          <cell r="O1484">
            <v>678957</v>
          </cell>
          <cell r="P1484">
            <v>1162237</v>
          </cell>
          <cell r="Q1484">
            <v>827500</v>
          </cell>
          <cell r="R1484">
            <v>512481</v>
          </cell>
          <cell r="S1484" t="str">
            <v>E</v>
          </cell>
          <cell r="T1484" t="str">
            <v>С</v>
          </cell>
          <cell r="U1484" t="str">
            <v>Изолация на външна стена , Изолация на под, Изолация на покрив, Подмяна на дограма</v>
          </cell>
          <cell r="V1484">
            <v>657473</v>
          </cell>
          <cell r="W1484">
            <v>309.31</v>
          </cell>
          <cell r="X1484">
            <v>94254.8</v>
          </cell>
          <cell r="Y1484">
            <v>875296</v>
          </cell>
          <cell r="Z1484">
            <v>9.2864000000000004</v>
          </cell>
          <cell r="AA1484" t="str">
            <v>„НП за ЕЕ на МЖС"</v>
          </cell>
          <cell r="AB1484">
            <v>56.56</v>
          </cell>
        </row>
        <row r="1485">
          <cell r="A1485">
            <v>176847287</v>
          </cell>
          <cell r="B1485" t="str">
            <v>СДРУЖЕНИЕ НА СОБСТВЕНИЦИТЕ "ГРЕБЕНЕЦ, ГР.ДЕВИН,  УЛ."ОСВОБОЖДЕНИЕ" #58</v>
          </cell>
          <cell r="C1485" t="str">
            <v>МЖС</v>
          </cell>
          <cell r="D1485" t="str">
            <v>обл.СМОЛЯН</v>
          </cell>
          <cell r="E1485" t="str">
            <v>общ.ДЕВИН</v>
          </cell>
          <cell r="F1485" t="str">
            <v>гр.ДЕВИН</v>
          </cell>
          <cell r="G1485" t="str">
            <v>"СИ ЕНД БИ ЕНЕРДЖИКОНСУЛТ" ЕООД</v>
          </cell>
          <cell r="H1485" t="str">
            <v>375ЦБН081</v>
          </cell>
          <cell r="I1485">
            <v>42480</v>
          </cell>
          <cell r="J1485" t="str">
            <v>1975</v>
          </cell>
          <cell r="K1485">
            <v>6422</v>
          </cell>
          <cell r="L1485">
            <v>4259</v>
          </cell>
          <cell r="M1485">
            <v>213.7</v>
          </cell>
          <cell r="N1485">
            <v>107.7</v>
          </cell>
          <cell r="O1485">
            <v>588109</v>
          </cell>
          <cell r="P1485">
            <v>909877</v>
          </cell>
          <cell r="Q1485">
            <v>458570</v>
          </cell>
          <cell r="R1485">
            <v>0</v>
          </cell>
          <cell r="S1485" t="str">
            <v>E</v>
          </cell>
          <cell r="T1485" t="str">
            <v>С</v>
          </cell>
          <cell r="U1485" t="str">
            <v>Изолация на външна стена , Изолация на под, Изолация на покрив, Мерки по осветление, Подмяна на дограма</v>
          </cell>
          <cell r="V1485">
            <v>465294</v>
          </cell>
          <cell r="W1485">
            <v>32.31</v>
          </cell>
          <cell r="X1485">
            <v>57421.8</v>
          </cell>
          <cell r="Y1485">
            <v>615343</v>
          </cell>
          <cell r="Z1485">
            <v>10.716100000000001</v>
          </cell>
          <cell r="AA1485" t="str">
            <v>„НП за ЕЕ на МЖС"</v>
          </cell>
          <cell r="AB1485">
            <v>51.13</v>
          </cell>
        </row>
        <row r="1486">
          <cell r="A1486">
            <v>176982662</v>
          </cell>
          <cell r="B1486" t="str">
            <v>СДРУЖЕНИЕ НА СОБСТВЕНИЦИТЕ "гр.ПОМОРИЕ, кв.СВОБОДА, бл.17 "</v>
          </cell>
          <cell r="C1486" t="str">
            <v>МЖС,  БЛ 17 ЖК СВОБОДА ПОМОРИЕ</v>
          </cell>
          <cell r="D1486" t="str">
            <v>обл.БУРГАС</v>
          </cell>
          <cell r="E1486" t="str">
            <v>общ.ПОМОРИЕ</v>
          </cell>
          <cell r="F1486" t="str">
            <v>гр.ПОМОРИЕ</v>
          </cell>
          <cell r="G1486" t="str">
            <v>"СИ ЕНД БИ ЕНЕРДЖИКОНСУЛТ" ЕООД</v>
          </cell>
          <cell r="H1486" t="str">
            <v>375ЦБН083</v>
          </cell>
          <cell r="I1486">
            <v>42518</v>
          </cell>
          <cell r="J1486" t="str">
            <v>1981</v>
          </cell>
          <cell r="K1486">
            <v>2191</v>
          </cell>
          <cell r="L1486">
            <v>2038</v>
          </cell>
          <cell r="M1486">
            <v>141.9</v>
          </cell>
          <cell r="N1486">
            <v>81.5</v>
          </cell>
          <cell r="O1486">
            <v>214380</v>
          </cell>
          <cell r="P1486">
            <v>289058</v>
          </cell>
          <cell r="Q1486">
            <v>107220</v>
          </cell>
          <cell r="R1486">
            <v>0</v>
          </cell>
          <cell r="S1486" t="str">
            <v>E</v>
          </cell>
          <cell r="T1486" t="str">
            <v>С</v>
          </cell>
          <cell r="U1486" t="str">
            <v>Изолация на външна стена , Изолация на под, Изолация на покрив, Мерки по осветление, Подмяна на дограма</v>
          </cell>
          <cell r="V1486">
            <v>132174.9</v>
          </cell>
          <cell r="W1486">
            <v>27.38</v>
          </cell>
          <cell r="X1486">
            <v>17314.97</v>
          </cell>
          <cell r="Y1486">
            <v>314051.83</v>
          </cell>
          <cell r="Z1486">
            <v>18.137499999999999</v>
          </cell>
          <cell r="AA1486" t="str">
            <v>„НП за ЕЕ на МЖС"</v>
          </cell>
          <cell r="AB1486">
            <v>45.72</v>
          </cell>
        </row>
        <row r="1487">
          <cell r="A1487">
            <v>176982210</v>
          </cell>
          <cell r="B1487" t="str">
            <v>СДРУЖЕНИЕ НА СОБСТВЕНИЦИТЕ "гр.ПОМОРИЕ, община ПОМОРИЕ, бул.ЯВОРОВ #62</v>
          </cell>
          <cell r="C1487" t="str">
            <v>МЖС</v>
          </cell>
          <cell r="D1487" t="str">
            <v>обл.БУРГАС</v>
          </cell>
          <cell r="E1487" t="str">
            <v>общ.ПОМОРИЕ</v>
          </cell>
          <cell r="F1487" t="str">
            <v>гр.ПОМОРИЕ</v>
          </cell>
          <cell r="G1487" t="str">
            <v>"СИ ЕНД БИ ЕНЕРДЖИКОНСУЛТ" ЕООД</v>
          </cell>
          <cell r="H1487" t="str">
            <v>375ЦБН084</v>
          </cell>
          <cell r="I1487">
            <v>42518</v>
          </cell>
          <cell r="J1487" t="str">
            <v>1980</v>
          </cell>
          <cell r="K1487">
            <v>1523</v>
          </cell>
          <cell r="L1487">
            <v>1315</v>
          </cell>
          <cell r="M1487">
            <v>214</v>
          </cell>
          <cell r="N1487">
            <v>78.900000000000006</v>
          </cell>
          <cell r="O1487">
            <v>90983</v>
          </cell>
          <cell r="P1487">
            <v>281580</v>
          </cell>
          <cell r="Q1487">
            <v>160700</v>
          </cell>
          <cell r="R1487">
            <v>0</v>
          </cell>
          <cell r="S1487" t="str">
            <v>E</v>
          </cell>
          <cell r="T1487" t="str">
            <v>B</v>
          </cell>
          <cell r="U1487" t="str">
            <v>Изолация на външна стена , Изолация на под, Изолация на покрив, Подмяна на дограма</v>
          </cell>
          <cell r="V1487">
            <v>174360.9</v>
          </cell>
          <cell r="W1487">
            <v>25.47</v>
          </cell>
          <cell r="X1487">
            <v>20682.7</v>
          </cell>
          <cell r="Y1487">
            <v>254988.54</v>
          </cell>
          <cell r="Z1487">
            <v>12.3285</v>
          </cell>
          <cell r="AA1487" t="str">
            <v>„НП за ЕЕ на МЖС"</v>
          </cell>
          <cell r="AB1487">
            <v>61.92</v>
          </cell>
        </row>
        <row r="1488">
          <cell r="A1488">
            <v>176840339</v>
          </cell>
          <cell r="B1488" t="str">
            <v>Сдружение на собствениците "гр.Гоце Делчев, ул.Гоце Делчев 29, входове Б,Г и Д"</v>
          </cell>
          <cell r="C1488" t="str">
            <v>МЖС-ГОЦЕ ДЕЛЧЕВ, "Г. ДЕЛЧЕВ", БЛ. 29</v>
          </cell>
          <cell r="D1488" t="str">
            <v>обл.БЛАГОЕВГРАД</v>
          </cell>
          <cell r="E1488" t="str">
            <v>общ.ГОЦЕ ДЕЛЧЕВ</v>
          </cell>
          <cell r="F1488" t="str">
            <v>гр.ГОЦЕ ДЕЛЧЕВ</v>
          </cell>
          <cell r="G1488" t="str">
            <v>"СИ ЕНД БИ ЕНЕРДЖИКОНСУЛТ" ЕООД</v>
          </cell>
          <cell r="H1488" t="str">
            <v>375ЦБН085</v>
          </cell>
          <cell r="I1488">
            <v>42518</v>
          </cell>
          <cell r="J1488" t="str">
            <v>1981</v>
          </cell>
          <cell r="K1488">
            <v>5143.8900000000003</v>
          </cell>
          <cell r="L1488">
            <v>4153</v>
          </cell>
          <cell r="M1488">
            <v>152.1</v>
          </cell>
          <cell r="N1488">
            <v>87.8</v>
          </cell>
          <cell r="O1488">
            <v>393478</v>
          </cell>
          <cell r="P1488">
            <v>631565</v>
          </cell>
          <cell r="Q1488">
            <v>360294</v>
          </cell>
          <cell r="R1488">
            <v>0</v>
          </cell>
          <cell r="S1488" t="str">
            <v>E</v>
          </cell>
          <cell r="T1488" t="str">
            <v>С</v>
          </cell>
          <cell r="U1488" t="str">
            <v>Изолация на външна стена , Изолация на под, Изолация на покрив, Мерки по осветление, Подмяна на дограма</v>
          </cell>
          <cell r="V1488">
            <v>273261</v>
          </cell>
          <cell r="W1488">
            <v>59.54</v>
          </cell>
          <cell r="X1488">
            <v>36125.18</v>
          </cell>
          <cell r="Y1488">
            <v>645962</v>
          </cell>
          <cell r="Z1488">
            <v>17.8812</v>
          </cell>
          <cell r="AA1488" t="str">
            <v>„НП за ЕЕ на МЖС"</v>
          </cell>
          <cell r="AB1488">
            <v>43.26</v>
          </cell>
        </row>
        <row r="1489">
          <cell r="A1489">
            <v>176825839</v>
          </cell>
          <cell r="B1489" t="str">
            <v>СДРУЖЕНИЕ НА СОБСТВЕНИЦИТЕ "ГР.МАРТЕН,ОБЩИНА РУСЕ,УЛ.БЪЛГАРИЯ #77,БЛ.4</v>
          </cell>
          <cell r="C1489" t="str">
            <v>МЖС ГР. МАРТЕН</v>
          </cell>
          <cell r="D1489" t="str">
            <v>обл.РУСЕ</v>
          </cell>
          <cell r="E1489" t="str">
            <v>общ.РУСЕ</v>
          </cell>
          <cell r="F1489" t="str">
            <v>с.МАРТЕН</v>
          </cell>
          <cell r="G1489" t="str">
            <v>"ГРАНД ПЛЮС" ЕООД</v>
          </cell>
          <cell r="H1489" t="str">
            <v>376ГРП028</v>
          </cell>
          <cell r="I1489">
            <v>42184</v>
          </cell>
          <cell r="J1489" t="str">
            <v>1977</v>
          </cell>
          <cell r="K1489">
            <v>4725</v>
          </cell>
          <cell r="L1489">
            <v>3854</v>
          </cell>
          <cell r="M1489">
            <v>152.19999999999999</v>
          </cell>
          <cell r="N1489">
            <v>81.3</v>
          </cell>
          <cell r="O1489">
            <v>253982</v>
          </cell>
          <cell r="P1489">
            <v>586650</v>
          </cell>
          <cell r="Q1489">
            <v>0</v>
          </cell>
          <cell r="R1489">
            <v>0</v>
          </cell>
          <cell r="S1489" t="str">
            <v>E</v>
          </cell>
          <cell r="T1489" t="str">
            <v>С</v>
          </cell>
          <cell r="U1489" t="str">
            <v>Изолация на външна стена , Изолация на под, Изолация на покрив, Подмяна на дограма</v>
          </cell>
          <cell r="V1489">
            <v>273238</v>
          </cell>
          <cell r="W1489">
            <v>152.16</v>
          </cell>
          <cell r="X1489">
            <v>35476</v>
          </cell>
          <cell r="Y1489">
            <v>166884.4</v>
          </cell>
          <cell r="Z1489">
            <v>4.7041000000000004</v>
          </cell>
          <cell r="AA1489" t="str">
            <v>„НП за ЕЕ на МЖС"</v>
          </cell>
          <cell r="AB1489">
            <v>46.57</v>
          </cell>
        </row>
        <row r="1490">
          <cell r="A1490">
            <v>176828365</v>
          </cell>
          <cell r="B1490" t="str">
            <v>СДРУЖЕНИЕ НА СОБСТВЕНИЦИТЕ "РУСЕ УЛ.ИЗОЛА ПЛАНИНА #28 БЛ.7а Ж.К.ДРУЖБА-1</v>
          </cell>
          <cell r="C1490" t="str">
            <v>МЖС</v>
          </cell>
          <cell r="D1490" t="str">
            <v>обл.РУСЕ</v>
          </cell>
          <cell r="E1490" t="str">
            <v>общ.РУСЕ</v>
          </cell>
          <cell r="F1490" t="str">
            <v>гр.РУСЕ</v>
          </cell>
          <cell r="G1490" t="str">
            <v>"ГРАНД ПЛЮС" ЕООД</v>
          </cell>
          <cell r="H1490" t="str">
            <v>376ГРП029</v>
          </cell>
          <cell r="I1490">
            <v>42184</v>
          </cell>
          <cell r="J1490" t="str">
            <v>1984</v>
          </cell>
          <cell r="K1490">
            <v>2939</v>
          </cell>
          <cell r="L1490">
            <v>2248</v>
          </cell>
          <cell r="M1490">
            <v>187.8</v>
          </cell>
          <cell r="N1490">
            <v>91.8</v>
          </cell>
          <cell r="O1490">
            <v>178867</v>
          </cell>
          <cell r="P1490">
            <v>422197</v>
          </cell>
          <cell r="Q1490">
            <v>206360</v>
          </cell>
          <cell r="R1490">
            <v>0</v>
          </cell>
          <cell r="S1490" t="str">
            <v>F</v>
          </cell>
          <cell r="T1490" t="str">
            <v>С</v>
          </cell>
          <cell r="U1490" t="str">
            <v>Изолация на външна стена , Изолация на под, Изолация на покрив, Подмяна на дограма</v>
          </cell>
          <cell r="V1490">
            <v>215828.6</v>
          </cell>
          <cell r="W1490">
            <v>119.93</v>
          </cell>
          <cell r="X1490">
            <v>28668</v>
          </cell>
          <cell r="Y1490">
            <v>151688</v>
          </cell>
          <cell r="Z1490">
            <v>5.2911000000000001</v>
          </cell>
          <cell r="AA1490" t="str">
            <v>„НП за ЕЕ на МЖС"</v>
          </cell>
          <cell r="AB1490">
            <v>51.12</v>
          </cell>
        </row>
        <row r="1491">
          <cell r="A1491">
            <v>176823560</v>
          </cell>
          <cell r="B1491" t="str">
            <v>СДРУЖЕНИЕ НА СОБСТВЕНИЦИТЕ "РАЙНА КНЯГИНЯ 20-15-10,ГР.РУСЕ</v>
          </cell>
          <cell r="C1491" t="str">
            <v>МЖС</v>
          </cell>
          <cell r="D1491" t="str">
            <v>обл.РУСЕ</v>
          </cell>
          <cell r="E1491" t="str">
            <v>общ.РУСЕ</v>
          </cell>
          <cell r="F1491" t="str">
            <v>гр.РУСЕ</v>
          </cell>
          <cell r="G1491" t="str">
            <v>"ГРАНД ПЛЮС" ЕООД</v>
          </cell>
          <cell r="H1491" t="str">
            <v>376ГРП030</v>
          </cell>
          <cell r="I1491">
            <v>42184</v>
          </cell>
          <cell r="J1491" t="str">
            <v>1975</v>
          </cell>
          <cell r="K1491">
            <v>3258</v>
          </cell>
          <cell r="L1491">
            <v>2716</v>
          </cell>
          <cell r="M1491">
            <v>153</v>
          </cell>
          <cell r="N1491">
            <v>78.599999999999994</v>
          </cell>
          <cell r="O1491">
            <v>206498</v>
          </cell>
          <cell r="P1491">
            <v>415598</v>
          </cell>
          <cell r="Q1491">
            <v>213500</v>
          </cell>
          <cell r="R1491">
            <v>0</v>
          </cell>
          <cell r="S1491" t="str">
            <v>E</v>
          </cell>
          <cell r="T1491" t="str">
            <v>С</v>
          </cell>
          <cell r="U1491" t="str">
            <v>Изолация на външна стена , Изолация на под, Изолация на покрив, Подмяна на дограма</v>
          </cell>
          <cell r="V1491">
            <v>202052</v>
          </cell>
          <cell r="W1491">
            <v>131.69999999999999</v>
          </cell>
          <cell r="X1491">
            <v>29275</v>
          </cell>
          <cell r="Y1491">
            <v>157370.53</v>
          </cell>
          <cell r="Z1491">
            <v>5.3754999999999997</v>
          </cell>
          <cell r="AA1491" t="str">
            <v>„НП за ЕЕ на МЖС"</v>
          </cell>
          <cell r="AB1491">
            <v>48.61</v>
          </cell>
        </row>
        <row r="1492">
          <cell r="A1492">
            <v>176827765</v>
          </cell>
          <cell r="B1492" t="str">
            <v>СДРУЖЕНИЕ НА СОБСТВЕНИЦИТЕ "РУСЕ,КВ.ВЪЗРАЖДАНЕ,УЛ.СВ.СВ.КИРИЛ И МЕТОДИЙ #25,БЛ.НЕОФИТ РИЛСКИ</v>
          </cell>
          <cell r="C1492" t="str">
            <v>МЖС</v>
          </cell>
          <cell r="D1492" t="str">
            <v>обл.РУСЕ</v>
          </cell>
          <cell r="E1492" t="str">
            <v>общ.РУСЕ</v>
          </cell>
          <cell r="F1492" t="str">
            <v>гр.РУСЕ</v>
          </cell>
          <cell r="G1492" t="str">
            <v>"ГРАНД ПЛЮС" ЕООД</v>
          </cell>
          <cell r="H1492" t="str">
            <v>376ГРП038</v>
          </cell>
          <cell r="I1492">
            <v>42193</v>
          </cell>
          <cell r="J1492" t="str">
            <v>1972</v>
          </cell>
          <cell r="K1492">
            <v>7620</v>
          </cell>
          <cell r="L1492">
            <v>6658</v>
          </cell>
          <cell r="M1492">
            <v>176.8</v>
          </cell>
          <cell r="N1492">
            <v>112.8</v>
          </cell>
          <cell r="O1492">
            <v>746334</v>
          </cell>
          <cell r="P1492">
            <v>1177048</v>
          </cell>
          <cell r="Q1492">
            <v>751300</v>
          </cell>
          <cell r="R1492">
            <v>508095</v>
          </cell>
          <cell r="S1492" t="str">
            <v>D</v>
          </cell>
          <cell r="T1492" t="str">
            <v>С</v>
          </cell>
          <cell r="U1492" t="str">
            <v>Изолация на външна стена , Изолация на под, Изолация на покрив, Подмяна на дограма</v>
          </cell>
          <cell r="V1492">
            <v>425741</v>
          </cell>
          <cell r="W1492">
            <v>136.99</v>
          </cell>
          <cell r="X1492">
            <v>32989.4</v>
          </cell>
          <cell r="Y1492">
            <v>292777.7</v>
          </cell>
          <cell r="Z1492">
            <v>8.8749000000000002</v>
          </cell>
          <cell r="AA1492" t="str">
            <v>„НП за ЕЕ на МЖС"</v>
          </cell>
          <cell r="AB1492">
            <v>36.17</v>
          </cell>
        </row>
        <row r="1493">
          <cell r="A1493">
            <v>176819964</v>
          </cell>
          <cell r="B1493" t="str">
            <v>СДРУЖЕНИЕ НА СОБСТВЕНИЦИТЕ "гр.КЮСТЕНДИЛ кв.ЗАПАД, ул.ДОБРИЧ #1, бл.1"</v>
          </cell>
          <cell r="C1493" t="str">
            <v>ЖИЛ. БЛОК-1, КЮСТЕНДИЛ</v>
          </cell>
          <cell r="D1493" t="str">
            <v>обл.КЮСТЕНДИЛ</v>
          </cell>
          <cell r="E1493" t="str">
            <v>общ.КЮСТЕНДИЛ</v>
          </cell>
          <cell r="F1493" t="str">
            <v>гр.КЮСТЕНДИЛ</v>
          </cell>
          <cell r="G1493" t="str">
            <v>"ГРАНД ПЛЮС" ЕООД</v>
          </cell>
          <cell r="H1493" t="str">
            <v>376ГРП039</v>
          </cell>
          <cell r="I1493">
            <v>42219</v>
          </cell>
          <cell r="J1493" t="str">
            <v>1976</v>
          </cell>
          <cell r="K1493">
            <v>5304.8</v>
          </cell>
          <cell r="L1493">
            <v>4592.5</v>
          </cell>
          <cell r="M1493">
            <v>188</v>
          </cell>
          <cell r="N1493">
            <v>93.6</v>
          </cell>
          <cell r="O1493">
            <v>470675</v>
          </cell>
          <cell r="P1493">
            <v>854349</v>
          </cell>
          <cell r="Q1493">
            <v>429860</v>
          </cell>
          <cell r="R1493">
            <v>0</v>
          </cell>
          <cell r="S1493" t="str">
            <v>E</v>
          </cell>
          <cell r="T1493" t="str">
            <v>С</v>
          </cell>
          <cell r="U1493" t="str">
            <v>Изолация на външна стена , Изолация на под, Изолация на покрив, Мерки по осветление, Подмяна на дограма</v>
          </cell>
          <cell r="V1493">
            <v>424063.46</v>
          </cell>
          <cell r="W1493">
            <v>131.61000000000001</v>
          </cell>
          <cell r="X1493">
            <v>41942.22</v>
          </cell>
          <cell r="Y1493">
            <v>209522.6</v>
          </cell>
          <cell r="Z1493">
            <v>4.9954999999999998</v>
          </cell>
          <cell r="AA1493" t="str">
            <v>„НП за ЕЕ на МЖС"</v>
          </cell>
          <cell r="AB1493">
            <v>49.63</v>
          </cell>
        </row>
        <row r="1494">
          <cell r="A1494">
            <v>176819793</v>
          </cell>
          <cell r="B1494" t="str">
            <v>СДРУЖЕНИЕ НА СОБСТВЕНИЦИТЕ"гр.КЮСТЕНДИЛ ул.АЛЕКСАНДЪР ДИМИТРОВ #27"</v>
          </cell>
          <cell r="C1494" t="str">
            <v>ЖИЛ. БЛОК - КЮСТЕНДИЛ</v>
          </cell>
          <cell r="D1494" t="str">
            <v>обл.КЮСТЕНДИЛ</v>
          </cell>
          <cell r="E1494" t="str">
            <v>общ.КЮСТЕНДИЛ</v>
          </cell>
          <cell r="F1494" t="str">
            <v>гр.КЮСТЕНДИЛ</v>
          </cell>
          <cell r="G1494" t="str">
            <v>"ГРАНД ПЛЮС" ЕООД</v>
          </cell>
          <cell r="H1494" t="str">
            <v>376ГРП040</v>
          </cell>
          <cell r="I1494">
            <v>42219</v>
          </cell>
          <cell r="J1494" t="str">
            <v>1976</v>
          </cell>
          <cell r="K1494">
            <v>4125.7299999999996</v>
          </cell>
          <cell r="L1494">
            <v>4114.87</v>
          </cell>
          <cell r="M1494">
            <v>227.9</v>
          </cell>
          <cell r="N1494">
            <v>85.1</v>
          </cell>
          <cell r="O1494">
            <v>337430</v>
          </cell>
          <cell r="P1494">
            <v>937761</v>
          </cell>
          <cell r="Q1494">
            <v>350350</v>
          </cell>
          <cell r="R1494">
            <v>0</v>
          </cell>
          <cell r="S1494" t="str">
            <v>G</v>
          </cell>
          <cell r="T1494" t="str">
            <v>С</v>
          </cell>
          <cell r="U1494" t="str">
            <v>Изолация на външна стена , Изолация на под, Изолация на покрив, Мерки по осветление, Подмяна на дограма</v>
          </cell>
          <cell r="V1494">
            <v>587173</v>
          </cell>
          <cell r="W1494">
            <v>211.46</v>
          </cell>
          <cell r="X1494">
            <v>62010.89</v>
          </cell>
          <cell r="Y1494">
            <v>302810.40000000002</v>
          </cell>
          <cell r="Z1494">
            <v>4.8830999999999998</v>
          </cell>
          <cell r="AA1494" t="str">
            <v>„НП за ЕЕ на МЖС"</v>
          </cell>
          <cell r="AB1494">
            <v>62.61</v>
          </cell>
        </row>
        <row r="1495">
          <cell r="A1495">
            <v>176819882</v>
          </cell>
          <cell r="B1495" t="str">
            <v>СДРУЖЕНИЕ НА СОБСТВЕНИЦИТЕ "гр.КЮСТЕНДИЛ кв.РУМЕНА ВОЙВОДА бл.5"</v>
          </cell>
          <cell r="C1495" t="str">
            <v>ЖИЛ. БЛОК№5 - КЮСТЕНДИЛ</v>
          </cell>
          <cell r="D1495" t="str">
            <v>обл.КЮСТЕНДИЛ</v>
          </cell>
          <cell r="E1495" t="str">
            <v>общ.КЮСТЕНДИЛ</v>
          </cell>
          <cell r="F1495" t="str">
            <v>гр.КЮСТЕНДИЛ</v>
          </cell>
          <cell r="G1495" t="str">
            <v>"ГРАНД ПЛЮС" ЕООД</v>
          </cell>
          <cell r="H1495" t="str">
            <v>376ГРП041</v>
          </cell>
          <cell r="I1495">
            <v>42219</v>
          </cell>
          <cell r="J1495" t="str">
            <v>1979</v>
          </cell>
          <cell r="K1495">
            <v>3951.86</v>
          </cell>
          <cell r="L1495">
            <v>3568.98</v>
          </cell>
          <cell r="M1495">
            <v>196.8</v>
          </cell>
          <cell r="N1495">
            <v>62.5</v>
          </cell>
          <cell r="O1495">
            <v>327015</v>
          </cell>
          <cell r="P1495">
            <v>702674</v>
          </cell>
          <cell r="Q1495">
            <v>330000</v>
          </cell>
          <cell r="R1495">
            <v>0</v>
          </cell>
          <cell r="S1495" t="str">
            <v>E</v>
          </cell>
          <cell r="T1495" t="str">
            <v>С</v>
          </cell>
          <cell r="U1495" t="str">
            <v>Изолация на външна стена , Изолация на под, Изолация на покрив, Мерки по осветление, Подмяна на дограма</v>
          </cell>
          <cell r="V1495">
            <v>372573.87</v>
          </cell>
          <cell r="W1495">
            <v>94.84</v>
          </cell>
          <cell r="X1495">
            <v>34998.74</v>
          </cell>
          <cell r="Y1495">
            <v>215072.48</v>
          </cell>
          <cell r="Z1495">
            <v>6.1451000000000002</v>
          </cell>
          <cell r="AA1495" t="str">
            <v>„НП за ЕЕ на МЖС"</v>
          </cell>
          <cell r="AB1495">
            <v>53.02</v>
          </cell>
        </row>
        <row r="1496">
          <cell r="A1496">
            <v>176833711</v>
          </cell>
          <cell r="B1496" t="str">
            <v>СДРУЖЕНИЕ НА СОБСТВЕНИЦИТЕ"гр.КЮСТЕНДИЛ, кв.ЗАПАД, бл.82 и бл.83</v>
          </cell>
          <cell r="C1496" t="str">
            <v>МЖС КЮСТЕНДИЛ, БЛ82 83</v>
          </cell>
          <cell r="D1496" t="str">
            <v>обл.КЮСТЕНДИЛ</v>
          </cell>
          <cell r="E1496" t="str">
            <v>общ.КЮСТЕНДИЛ</v>
          </cell>
          <cell r="F1496" t="str">
            <v>гр.КЮСТЕНДИЛ</v>
          </cell>
          <cell r="G1496" t="str">
            <v>"ГРАНД ПЛЮС" ЕООД</v>
          </cell>
          <cell r="H1496" t="str">
            <v>376ГРП043</v>
          </cell>
          <cell r="I1496">
            <v>42236</v>
          </cell>
          <cell r="J1496" t="str">
            <v>1979</v>
          </cell>
          <cell r="K1496">
            <v>5292.76</v>
          </cell>
          <cell r="L1496">
            <v>4694</v>
          </cell>
          <cell r="M1496">
            <v>188.5</v>
          </cell>
          <cell r="N1496">
            <v>98.4</v>
          </cell>
          <cell r="O1496">
            <v>324914</v>
          </cell>
          <cell r="P1496">
            <v>884710</v>
          </cell>
          <cell r="Q1496">
            <v>462080</v>
          </cell>
          <cell r="R1496">
            <v>0</v>
          </cell>
          <cell r="S1496" t="str">
            <v>E</v>
          </cell>
          <cell r="T1496" t="str">
            <v>С</v>
          </cell>
          <cell r="U1496" t="str">
            <v>Изолация на външна стена , Изолация на под, Изолация на покрив, Мерки по осветление, Подмяна на дограма</v>
          </cell>
          <cell r="V1496">
            <v>422628.5</v>
          </cell>
          <cell r="W1496">
            <v>133.63999999999999</v>
          </cell>
          <cell r="X1496">
            <v>46146.65</v>
          </cell>
          <cell r="Y1496">
            <v>224651</v>
          </cell>
          <cell r="Z1496">
            <v>4.8681000000000001</v>
          </cell>
          <cell r="AA1496" t="str">
            <v>„НП за ЕЕ на МЖС"</v>
          </cell>
          <cell r="AB1496">
            <v>47.77</v>
          </cell>
        </row>
        <row r="1497">
          <cell r="A1497">
            <v>176826528</v>
          </cell>
          <cell r="B1497" t="str">
            <v>СДРУЖЕНИЕ НА СОБСТВЕНИЦИТЕ"гр.КЮСТЕНДИЛ,кв.ЗАПАД,бл.93,вх.А,Б,В"</v>
          </cell>
          <cell r="C1497" t="str">
            <v>МЖС-КЮСТЕНДИЛ, "ЗАПАД" 93</v>
          </cell>
          <cell r="D1497" t="str">
            <v>обл.КЮСТЕНДИЛ</v>
          </cell>
          <cell r="E1497" t="str">
            <v>общ.КЮСТЕНДИЛ</v>
          </cell>
          <cell r="F1497" t="str">
            <v>гр.КЮСТЕНДИЛ</v>
          </cell>
          <cell r="G1497" t="str">
            <v>"ГРАНД ПЛЮС" ЕООД</v>
          </cell>
          <cell r="H1497" t="str">
            <v>376ГРП044</v>
          </cell>
          <cell r="I1497">
            <v>42236</v>
          </cell>
          <cell r="J1497" t="str">
            <v>1982</v>
          </cell>
          <cell r="K1497">
            <v>6316.52</v>
          </cell>
          <cell r="L1497">
            <v>5618</v>
          </cell>
          <cell r="M1497">
            <v>148.5</v>
          </cell>
          <cell r="N1497">
            <v>82.9</v>
          </cell>
          <cell r="O1497">
            <v>278724</v>
          </cell>
          <cell r="P1497">
            <v>834504</v>
          </cell>
          <cell r="Q1497">
            <v>465893</v>
          </cell>
          <cell r="R1497">
            <v>0</v>
          </cell>
          <cell r="S1497" t="str">
            <v>E</v>
          </cell>
          <cell r="T1497" t="str">
            <v>С</v>
          </cell>
          <cell r="U1497" t="str">
            <v>Изолация на външна стена , Изолация на под, Изолация на покрив, Мерки по осветление, Подмяна на дограма</v>
          </cell>
          <cell r="V1497">
            <v>368610.89</v>
          </cell>
          <cell r="W1497">
            <v>159.82</v>
          </cell>
          <cell r="X1497">
            <v>47370.02</v>
          </cell>
          <cell r="Y1497">
            <v>272733</v>
          </cell>
          <cell r="Z1497">
            <v>5.7575000000000003</v>
          </cell>
          <cell r="AA1497" t="str">
            <v>„НП за ЕЕ на МЖС"</v>
          </cell>
          <cell r="AB1497">
            <v>44.17</v>
          </cell>
        </row>
        <row r="1498">
          <cell r="A1498">
            <v>176849060</v>
          </cell>
          <cell r="B1498" t="str">
            <v>СДРУЖЕНИЕ НА СОБСТВЕНИЦИТЕ"гр.КЮСТЕНДИЛ, кв ЗАПАД бл.93А</v>
          </cell>
          <cell r="C1498" t="str">
            <v>МЖС БЛ 92 КЮСТЕНДИЛ</v>
          </cell>
          <cell r="D1498" t="str">
            <v>обл.КЮСТЕНДИЛ</v>
          </cell>
          <cell r="E1498" t="str">
            <v>общ.КЮСТЕНДИЛ</v>
          </cell>
          <cell r="F1498" t="str">
            <v>гр.КЮСТЕНДИЛ</v>
          </cell>
          <cell r="G1498" t="str">
            <v>"ГРАНД ПЛЮС" ЕООД</v>
          </cell>
          <cell r="H1498" t="str">
            <v>376ГРП045</v>
          </cell>
          <cell r="I1498">
            <v>42236</v>
          </cell>
          <cell r="J1498" t="str">
            <v>1980</v>
          </cell>
          <cell r="K1498">
            <v>2646.38</v>
          </cell>
          <cell r="L1498">
            <v>2346.9</v>
          </cell>
          <cell r="M1498">
            <v>186.7</v>
          </cell>
          <cell r="N1498">
            <v>91.7</v>
          </cell>
          <cell r="O1498">
            <v>146603</v>
          </cell>
          <cell r="P1498">
            <v>438132</v>
          </cell>
          <cell r="Q1498">
            <v>215120</v>
          </cell>
          <cell r="R1498">
            <v>0</v>
          </cell>
          <cell r="S1498" t="str">
            <v>E</v>
          </cell>
          <cell r="T1498" t="str">
            <v>С</v>
          </cell>
          <cell r="U1498" t="str">
            <v>Изолация на външна стена , Изолация на под, Изолация на покрив, Мерки по осветление, Подмяна на дограма</v>
          </cell>
          <cell r="V1498">
            <v>223009.43</v>
          </cell>
          <cell r="W1498">
            <v>81.7</v>
          </cell>
          <cell r="X1498">
            <v>24209.72</v>
          </cell>
          <cell r="Y1498">
            <v>139588.70000000001</v>
          </cell>
          <cell r="Z1498">
            <v>5.7657999999999996</v>
          </cell>
          <cell r="AA1498" t="str">
            <v>„НП за ЕЕ на МЖС"</v>
          </cell>
          <cell r="AB1498">
            <v>50.9</v>
          </cell>
        </row>
        <row r="1499">
          <cell r="A1499">
            <v>176822818</v>
          </cell>
          <cell r="B1499" t="str">
            <v>СДРУЖЕНИЕ НА СОБСТВЕНИЦИТЕ"гр.КЮСТЕНДИЛ,ул.ЦАР ПЕТЪР #11,бл.7"</v>
          </cell>
          <cell r="C1499" t="str">
            <v>МЖС-КЮСТЕНДИЛ, БЛ. 7</v>
          </cell>
          <cell r="D1499" t="str">
            <v>обл.КЮСТЕНДИЛ</v>
          </cell>
          <cell r="E1499" t="str">
            <v>общ.КЮСТЕНДИЛ</v>
          </cell>
          <cell r="F1499" t="str">
            <v>гр.КЮСТЕНДИЛ</v>
          </cell>
          <cell r="G1499" t="str">
            <v>"ГРАНД ПЛЮС" ЕООД</v>
          </cell>
          <cell r="H1499" t="str">
            <v>376ГРП047</v>
          </cell>
          <cell r="I1499">
            <v>42262</v>
          </cell>
          <cell r="J1499" t="str">
            <v>1976</v>
          </cell>
          <cell r="K1499">
            <v>6012.87</v>
          </cell>
          <cell r="L1499">
            <v>5674</v>
          </cell>
          <cell r="M1499">
            <v>191.2</v>
          </cell>
          <cell r="N1499">
            <v>90.7</v>
          </cell>
          <cell r="O1499">
            <v>394835</v>
          </cell>
          <cell r="P1499">
            <v>1084606</v>
          </cell>
          <cell r="Q1499">
            <v>514413</v>
          </cell>
          <cell r="R1499">
            <v>0</v>
          </cell>
          <cell r="S1499" t="str">
            <v>E</v>
          </cell>
          <cell r="T1499" t="str">
            <v>С</v>
          </cell>
          <cell r="U1499" t="str">
            <v>Изолация на външна стена , Изолация на под, Изолация на покрив, Подмяна на дограма</v>
          </cell>
          <cell r="V1499">
            <v>570193</v>
          </cell>
          <cell r="W1499">
            <v>140.47999999999999</v>
          </cell>
          <cell r="X1499">
            <v>54709.01</v>
          </cell>
          <cell r="Y1499">
            <v>326743.39</v>
          </cell>
          <cell r="Z1499">
            <v>5.9722999999999997</v>
          </cell>
          <cell r="AA1499" t="str">
            <v>„НП за ЕЕ на МЖС"</v>
          </cell>
          <cell r="AB1499">
            <v>52.57</v>
          </cell>
        </row>
        <row r="1500">
          <cell r="A1500">
            <v>176824018</v>
          </cell>
          <cell r="B1500" t="str">
            <v>СДРУЖЕНИЕ НА СОБСТВЕНИЦИТЕ"АРМЕЕЦ гр.КЮСТЕНДИЛ,ул.ЦАР ОСВОБОДИТЕЛ бл.1 А"</v>
          </cell>
          <cell r="C1500" t="str">
            <v>МЖС-КЮСТЕНДИЛ, БЛ. 1А</v>
          </cell>
          <cell r="D1500" t="str">
            <v>обл.КЮСТЕНДИЛ</v>
          </cell>
          <cell r="E1500" t="str">
            <v>общ.КЮСТЕНДИЛ</v>
          </cell>
          <cell r="F1500" t="str">
            <v>гр.КЮСТЕНДИЛ</v>
          </cell>
          <cell r="G1500" t="str">
            <v>"ГРАНД ПЛЮС" ЕООД</v>
          </cell>
          <cell r="H1500" t="str">
            <v>376ГРП048</v>
          </cell>
          <cell r="I1500">
            <v>42278</v>
          </cell>
          <cell r="J1500" t="str">
            <v>1986</v>
          </cell>
          <cell r="K1500">
            <v>4346.46</v>
          </cell>
          <cell r="L1500">
            <v>3615.2</v>
          </cell>
          <cell r="M1500">
            <v>188.6</v>
          </cell>
          <cell r="N1500">
            <v>98.2</v>
          </cell>
          <cell r="O1500">
            <v>241746</v>
          </cell>
          <cell r="P1500">
            <v>681828</v>
          </cell>
          <cell r="Q1500">
            <v>354881</v>
          </cell>
          <cell r="R1500">
            <v>0</v>
          </cell>
          <cell r="S1500" t="str">
            <v>E</v>
          </cell>
          <cell r="T1500" t="str">
            <v>С</v>
          </cell>
          <cell r="U1500" t="str">
            <v>Изолация на външна стена , Изолация на под, Изолация на покрив, Мерки по осветление, Подмяна на дограма</v>
          </cell>
          <cell r="V1500">
            <v>326946.99</v>
          </cell>
          <cell r="W1500">
            <v>124.92</v>
          </cell>
          <cell r="X1500">
            <v>29207.68</v>
          </cell>
          <cell r="Y1500">
            <v>211157.92</v>
          </cell>
          <cell r="Z1500">
            <v>7.2294999999999998</v>
          </cell>
          <cell r="AA1500" t="str">
            <v>„НП за ЕЕ на МЖС"</v>
          </cell>
          <cell r="AB1500">
            <v>47.95</v>
          </cell>
        </row>
        <row r="1501">
          <cell r="A1501">
            <v>176822007</v>
          </cell>
          <cell r="B1501" t="str">
            <v>СДРУЖЕНИЕ НА СОБСТВЕНИЦИТЕ"гр.КЮСТЕНДИЛ, ул.РАКОВСКИ #6,бл.5"</v>
          </cell>
          <cell r="C1501" t="str">
            <v>МЖС КЮСТЕНДИЛ</v>
          </cell>
          <cell r="D1501" t="str">
            <v>обл.КЮСТЕНДИЛ</v>
          </cell>
          <cell r="E1501" t="str">
            <v>общ.КЮСТЕНДИЛ</v>
          </cell>
          <cell r="F1501" t="str">
            <v>гр.КЮСТЕНДИЛ</v>
          </cell>
          <cell r="G1501" t="str">
            <v>"ГРАНД ПЛЮС" ЕООД</v>
          </cell>
          <cell r="H1501" t="str">
            <v>376ГРП049</v>
          </cell>
          <cell r="I1501">
            <v>42278</v>
          </cell>
          <cell r="J1501" t="str">
            <v>1976</v>
          </cell>
          <cell r="K1501">
            <v>6982.74</v>
          </cell>
          <cell r="L1501">
            <v>6602.24</v>
          </cell>
          <cell r="M1501">
            <v>172.6</v>
          </cell>
          <cell r="N1501">
            <v>86.8</v>
          </cell>
          <cell r="O1501">
            <v>394184</v>
          </cell>
          <cell r="P1501">
            <v>1139606</v>
          </cell>
          <cell r="Q1501">
            <v>572800</v>
          </cell>
          <cell r="R1501">
            <v>0</v>
          </cell>
          <cell r="S1501" t="str">
            <v>E</v>
          </cell>
          <cell r="T1501" t="str">
            <v>С</v>
          </cell>
          <cell r="U1501" t="str">
            <v>Изолация на външна стена , Изолация на под, Изолация на покрив, Мерки по осветление, Подмяна на дограма</v>
          </cell>
          <cell r="V1501">
            <v>566735.57999999996</v>
          </cell>
          <cell r="W1501">
            <v>133.56</v>
          </cell>
          <cell r="X1501">
            <v>59063.87</v>
          </cell>
          <cell r="Y1501">
            <v>267641.28999999998</v>
          </cell>
          <cell r="Z1501">
            <v>4.5312999999999999</v>
          </cell>
          <cell r="AA1501" t="str">
            <v>„НП за ЕЕ на МЖС"</v>
          </cell>
          <cell r="AB1501">
            <v>49.73</v>
          </cell>
        </row>
        <row r="1502">
          <cell r="A1502">
            <v>176827904</v>
          </cell>
          <cell r="B1502" t="str">
            <v>СДРУЖЕНИЕ НА СОБСТВЕНИЦИТЕ"гр.КЮСТЕНДИЛ, ул.ЦАР ПЕТЪР #13</v>
          </cell>
          <cell r="C1502" t="str">
            <v>МЖС</v>
          </cell>
          <cell r="D1502" t="str">
            <v>обл.КЮСТЕНДИЛ</v>
          </cell>
          <cell r="E1502" t="str">
            <v>общ.КЮСТЕНДИЛ</v>
          </cell>
          <cell r="F1502" t="str">
            <v>гр.КЮСТЕНДИЛ</v>
          </cell>
          <cell r="G1502" t="str">
            <v>"ГРАНД ПЛЮС" ЕООД</v>
          </cell>
          <cell r="H1502" t="str">
            <v>376ГРП050</v>
          </cell>
          <cell r="I1502">
            <v>42278</v>
          </cell>
          <cell r="J1502" t="str">
            <v>1975</v>
          </cell>
          <cell r="K1502">
            <v>6012.87</v>
          </cell>
          <cell r="L1502">
            <v>5674</v>
          </cell>
          <cell r="M1502">
            <v>299</v>
          </cell>
          <cell r="N1502">
            <v>118.8</v>
          </cell>
          <cell r="O1502">
            <v>936814</v>
          </cell>
          <cell r="P1502">
            <v>1697285</v>
          </cell>
          <cell r="Q1502">
            <v>673890</v>
          </cell>
          <cell r="R1502">
            <v>0</v>
          </cell>
          <cell r="S1502" t="str">
            <v>F</v>
          </cell>
          <cell r="T1502" t="str">
            <v>С</v>
          </cell>
          <cell r="U1502" t="str">
            <v>Изолация на външна стена , Изолация на под, Изолация на покрив, Мерки по осветление, Подмяна на дограма</v>
          </cell>
          <cell r="V1502">
            <v>1023382.53</v>
          </cell>
          <cell r="W1502">
            <v>251.71</v>
          </cell>
          <cell r="X1502">
            <v>75206.210000000006</v>
          </cell>
          <cell r="Y1502">
            <v>344422.89</v>
          </cell>
          <cell r="Z1502">
            <v>4.5796999999999999</v>
          </cell>
          <cell r="AA1502" t="str">
            <v>„НП за ЕЕ на МЖС"</v>
          </cell>
          <cell r="AB1502">
            <v>60.29</v>
          </cell>
        </row>
        <row r="1503">
          <cell r="A1503">
            <v>176849060</v>
          </cell>
          <cell r="B1503" t="str">
            <v>СДРУЖЕНИЕ НА СОБСТВЕНИЦИТЕ"гр.КЮСТЕНДИЛ, кв ЗАПАД бл.93А</v>
          </cell>
          <cell r="C1503" t="str">
            <v>МЖС - КЮСТЕНДИЛ -БЛ93А</v>
          </cell>
          <cell r="D1503" t="str">
            <v>обл.КЮСТЕНДИЛ</v>
          </cell>
          <cell r="E1503" t="str">
            <v>общ.КЮСТЕНДИЛ</v>
          </cell>
          <cell r="F1503" t="str">
            <v>гр.КЮСТЕНДИЛ</v>
          </cell>
          <cell r="G1503" t="str">
            <v>"ГРАНД ПЛЮС" ЕООД</v>
          </cell>
          <cell r="H1503" t="str">
            <v>376ГРП051</v>
          </cell>
          <cell r="I1503">
            <v>42285</v>
          </cell>
          <cell r="J1503" t="str">
            <v>1980</v>
          </cell>
          <cell r="K1503">
            <v>2074.2800000000002</v>
          </cell>
          <cell r="L1503">
            <v>1815.88</v>
          </cell>
          <cell r="M1503">
            <v>164.7</v>
          </cell>
          <cell r="N1503">
            <v>90.6</v>
          </cell>
          <cell r="O1503">
            <v>102786</v>
          </cell>
          <cell r="P1503">
            <v>299098</v>
          </cell>
          <cell r="Q1503">
            <v>164480</v>
          </cell>
          <cell r="R1503">
            <v>0</v>
          </cell>
          <cell r="S1503" t="str">
            <v>E</v>
          </cell>
          <cell r="T1503" t="str">
            <v>С</v>
          </cell>
          <cell r="U1503" t="str">
            <v>Изолация на външна стена , Изолация на под, Изолация на покрив, Мерки по осветление, Подмяна на дограма</v>
          </cell>
          <cell r="V1503">
            <v>134608.57</v>
          </cell>
          <cell r="W1503">
            <v>46.97</v>
          </cell>
          <cell r="X1503">
            <v>14859.14</v>
          </cell>
          <cell r="Y1503">
            <v>96291.53</v>
          </cell>
          <cell r="Z1503">
            <v>6.4802</v>
          </cell>
          <cell r="AA1503" t="str">
            <v>„НП за ЕЕ на МЖС"</v>
          </cell>
          <cell r="AB1503">
            <v>45</v>
          </cell>
        </row>
        <row r="1504">
          <cell r="A1504">
            <v>176824655</v>
          </cell>
          <cell r="B1504" t="str">
            <v>СДРУЖЕНИЕ НА СОБСТВЕНИЦИТЕ"гр.КЮСТЕНДИЛ, ул.РАКОВСКИ #24"</v>
          </cell>
          <cell r="C1504" t="str">
            <v>МЖС</v>
          </cell>
          <cell r="D1504" t="str">
            <v>обл.КЮСТЕНДИЛ</v>
          </cell>
          <cell r="E1504" t="str">
            <v>общ.КЮСТЕНДИЛ</v>
          </cell>
          <cell r="F1504" t="str">
            <v>гр.КЮСТЕНДИЛ</v>
          </cell>
          <cell r="G1504" t="str">
            <v>"ГРАНД ПЛЮС" ЕООД</v>
          </cell>
          <cell r="H1504" t="str">
            <v>376ГРП052</v>
          </cell>
          <cell r="I1504">
            <v>42296</v>
          </cell>
          <cell r="J1504" t="str">
            <v>1973</v>
          </cell>
          <cell r="K1504">
            <v>6982.7</v>
          </cell>
          <cell r="L1504">
            <v>6602.2</v>
          </cell>
          <cell r="M1504">
            <v>136</v>
          </cell>
          <cell r="N1504">
            <v>73</v>
          </cell>
          <cell r="O1504">
            <v>312315</v>
          </cell>
          <cell r="P1504">
            <v>898162</v>
          </cell>
          <cell r="Q1504">
            <v>482740</v>
          </cell>
          <cell r="R1504">
            <v>0</v>
          </cell>
          <cell r="S1504" t="str">
            <v>E</v>
          </cell>
          <cell r="T1504" t="str">
            <v>С</v>
          </cell>
          <cell r="U1504" t="str">
            <v>Изолация на външна стена , Изолация на под, Изолация на покрив, Мерки по осветление, Подмяна на дограма</v>
          </cell>
          <cell r="V1504">
            <v>415683.02</v>
          </cell>
          <cell r="W1504">
            <v>227.96</v>
          </cell>
          <cell r="X1504">
            <v>58414.5</v>
          </cell>
          <cell r="Y1504">
            <v>292594.09999999998</v>
          </cell>
          <cell r="Z1504">
            <v>5.0088999999999997</v>
          </cell>
          <cell r="AA1504" t="str">
            <v>„НП за ЕЕ на МЖС"</v>
          </cell>
          <cell r="AB1504">
            <v>46.28</v>
          </cell>
        </row>
        <row r="1505">
          <cell r="A1505">
            <v>176830170</v>
          </cell>
          <cell r="B1505" t="str">
            <v>СДРУЖЕНИЕ НА СОБСТВЕНИЦИТЕ"гр.Кюстендил,ул.Цар Освободител #270,бл.33</v>
          </cell>
          <cell r="C1505" t="str">
            <v>МЖС</v>
          </cell>
          <cell r="D1505" t="str">
            <v>обл.КЮСТЕНДИЛ</v>
          </cell>
          <cell r="E1505" t="str">
            <v>общ.КЮСТЕНДИЛ</v>
          </cell>
          <cell r="F1505" t="str">
            <v>гр.КЮСТЕНДИЛ</v>
          </cell>
          <cell r="G1505" t="str">
            <v>"ГРАНД ПЛЮС" ЕООД</v>
          </cell>
          <cell r="H1505" t="str">
            <v>376ГРП053</v>
          </cell>
          <cell r="I1505">
            <v>42296</v>
          </cell>
          <cell r="J1505" t="str">
            <v>1974</v>
          </cell>
          <cell r="K1505">
            <v>5240.7</v>
          </cell>
          <cell r="L1505">
            <v>4702.8</v>
          </cell>
          <cell r="M1505">
            <v>183</v>
          </cell>
          <cell r="N1505">
            <v>95.2</v>
          </cell>
          <cell r="O1505">
            <v>313974</v>
          </cell>
          <cell r="P1505">
            <v>860668</v>
          </cell>
          <cell r="Q1505">
            <v>447700</v>
          </cell>
          <cell r="R1505">
            <v>0</v>
          </cell>
          <cell r="S1505" t="str">
            <v>E</v>
          </cell>
          <cell r="T1505" t="str">
            <v>С</v>
          </cell>
          <cell r="U1505" t="str">
            <v>Изолация на външна стена , Изолация на под, Изолация на покрив, Мерки по осветление, Подмяна на дограма</v>
          </cell>
          <cell r="V1505">
            <v>412896.5</v>
          </cell>
          <cell r="W1505">
            <v>117.83</v>
          </cell>
          <cell r="X1505">
            <v>42603.9</v>
          </cell>
          <cell r="Y1505">
            <v>293525.46999999997</v>
          </cell>
          <cell r="Z1505">
            <v>6.8895999999999997</v>
          </cell>
          <cell r="AA1505" t="str">
            <v>„НП за ЕЕ на МЖС"</v>
          </cell>
          <cell r="AB1505">
            <v>47.97</v>
          </cell>
        </row>
        <row r="1506">
          <cell r="A1506">
            <v>176838879</v>
          </cell>
          <cell r="B1506" t="str">
            <v>СДРУЖЕНИЕ НА СОБСТВЕНИЦИТЕ"гр.КЮСТЕНДИЛ,кв.ЗАПАД,бл.44,45,46,47 и 48"</v>
          </cell>
          <cell r="C1506" t="str">
            <v>МЖС</v>
          </cell>
          <cell r="D1506" t="str">
            <v>обл.КЮСТЕНДИЛ</v>
          </cell>
          <cell r="E1506" t="str">
            <v>общ.КЮСТЕНДИЛ</v>
          </cell>
          <cell r="F1506" t="str">
            <v>гр.КЮСТЕНДИЛ</v>
          </cell>
          <cell r="G1506" t="str">
            <v>"ГРАНД ПЛЮС" ЕООД</v>
          </cell>
          <cell r="H1506" t="str">
            <v>376ГРП054</v>
          </cell>
          <cell r="I1506">
            <v>42296</v>
          </cell>
          <cell r="J1506" t="str">
            <v>1984</v>
          </cell>
          <cell r="K1506">
            <v>16880.599999999999</v>
          </cell>
          <cell r="L1506">
            <v>15048</v>
          </cell>
          <cell r="M1506">
            <v>211.5</v>
          </cell>
          <cell r="N1506">
            <v>100.3</v>
          </cell>
          <cell r="O1506">
            <v>1679726</v>
          </cell>
          <cell r="P1506">
            <v>3183037</v>
          </cell>
          <cell r="Q1506">
            <v>1509160</v>
          </cell>
          <cell r="R1506">
            <v>0</v>
          </cell>
          <cell r="S1506" t="str">
            <v>E</v>
          </cell>
          <cell r="T1506" t="str">
            <v>С</v>
          </cell>
          <cell r="U1506" t="str">
            <v>Изолация на външна стена , Изолация на под, Изолация на покрив, Мерки по осветление, Подмяна на дограма</v>
          </cell>
          <cell r="V1506">
            <v>1670875.5</v>
          </cell>
          <cell r="W1506">
            <v>383.4</v>
          </cell>
          <cell r="X1506">
            <v>167422.70000000001</v>
          </cell>
          <cell r="Y1506">
            <v>982867.3</v>
          </cell>
          <cell r="Z1506">
            <v>5.8704999999999998</v>
          </cell>
          <cell r="AA1506" t="str">
            <v>„НП за ЕЕ на МЖС"</v>
          </cell>
          <cell r="AB1506">
            <v>52.49</v>
          </cell>
        </row>
        <row r="1507">
          <cell r="A1507">
            <v>176847198</v>
          </cell>
          <cell r="B1507" t="str">
            <v>СДРУЖЕНИЕ НА СОБСТВЕНИЦИТЕ"гр.КЮСТЕНДИЛ,кв.БУЗЛУДЖА,ул.ОВОЩАРСКА #5</v>
          </cell>
          <cell r="C1507" t="str">
            <v>МЖС</v>
          </cell>
          <cell r="D1507" t="str">
            <v>обл.КЮСТЕНДИЛ</v>
          </cell>
          <cell r="E1507" t="str">
            <v>общ.КЮСТЕНДИЛ</v>
          </cell>
          <cell r="F1507" t="str">
            <v>гр.КЮСТЕНДИЛ</v>
          </cell>
          <cell r="G1507" t="str">
            <v>"ГРАНД ПЛЮС" ЕООД</v>
          </cell>
          <cell r="H1507" t="str">
            <v>376ГРП055</v>
          </cell>
          <cell r="I1507">
            <v>42326</v>
          </cell>
          <cell r="J1507" t="str">
            <v>1979</v>
          </cell>
          <cell r="K1507">
            <v>5360.6</v>
          </cell>
          <cell r="L1507">
            <v>4593</v>
          </cell>
          <cell r="M1507">
            <v>133</v>
          </cell>
          <cell r="N1507">
            <v>78.900000000000006</v>
          </cell>
          <cell r="O1507">
            <v>274318</v>
          </cell>
          <cell r="P1507">
            <v>610958</v>
          </cell>
          <cell r="Q1507">
            <v>362300</v>
          </cell>
          <cell r="R1507">
            <v>0</v>
          </cell>
          <cell r="S1507" t="str">
            <v>E</v>
          </cell>
          <cell r="T1507" t="str">
            <v>С</v>
          </cell>
          <cell r="U1507" t="str">
            <v>Изолация на външна стена , Изолация на под, Изолация на покрив, Мерки по осветление, Подмяна на дограма</v>
          </cell>
          <cell r="V1507">
            <v>248656.92</v>
          </cell>
          <cell r="W1507">
            <v>108.39</v>
          </cell>
          <cell r="X1507">
            <v>31333.88</v>
          </cell>
          <cell r="Y1507">
            <v>251958.29</v>
          </cell>
          <cell r="Z1507">
            <v>8.0410000000000004</v>
          </cell>
          <cell r="AA1507" t="str">
            <v>„НП за ЕЕ на МЖС"</v>
          </cell>
          <cell r="AB1507">
            <v>40.69</v>
          </cell>
        </row>
        <row r="1508">
          <cell r="A1508">
            <v>176851218</v>
          </cell>
          <cell r="B1508" t="str">
            <v>СДРУЖЕНИЕ НА СОБСТВЕНИЦИТЕ "гр.КЮСТЕНДИЛ ж.к.РУМЕНА ВОЙВОДА бл.46-47"</v>
          </cell>
          <cell r="C1508" t="str">
            <v>МЖС</v>
          </cell>
          <cell r="D1508" t="str">
            <v>обл.КЮСТЕНДИЛ</v>
          </cell>
          <cell r="E1508" t="str">
            <v>общ.КЮСТЕНДИЛ</v>
          </cell>
          <cell r="F1508" t="str">
            <v>гр.КЮСТЕНДИЛ</v>
          </cell>
          <cell r="G1508" t="str">
            <v>"ГРАНД ПЛЮС" ЕООД</v>
          </cell>
          <cell r="H1508" t="str">
            <v>376ГРП056</v>
          </cell>
          <cell r="I1508">
            <v>42326</v>
          </cell>
          <cell r="J1508" t="str">
            <v>1994</v>
          </cell>
          <cell r="K1508">
            <v>5315.3</v>
          </cell>
          <cell r="L1508">
            <v>4547</v>
          </cell>
          <cell r="M1508">
            <v>204</v>
          </cell>
          <cell r="N1508">
            <v>94.2</v>
          </cell>
          <cell r="O1508">
            <v>410688</v>
          </cell>
          <cell r="P1508">
            <v>927849</v>
          </cell>
          <cell r="Q1508">
            <v>428180</v>
          </cell>
          <cell r="R1508">
            <v>0</v>
          </cell>
          <cell r="S1508" t="str">
            <v>F</v>
          </cell>
          <cell r="T1508" t="str">
            <v>С</v>
          </cell>
          <cell r="U1508" t="str">
            <v>Изолация на външна стена , Изолация на под, Изолация на покрив, Мерки по осветление, Подмяна на дограма</v>
          </cell>
          <cell r="V1508">
            <v>499666.82</v>
          </cell>
          <cell r="W1508">
            <v>124.99</v>
          </cell>
          <cell r="X1508">
            <v>53441.24</v>
          </cell>
          <cell r="Y1508">
            <v>288391.61</v>
          </cell>
          <cell r="Z1508">
            <v>5.3963999999999999</v>
          </cell>
          <cell r="AA1508" t="str">
            <v>„НП за ЕЕ на МЖС"</v>
          </cell>
          <cell r="AB1508">
            <v>53.85</v>
          </cell>
        </row>
        <row r="1509">
          <cell r="A1509">
            <v>176822985</v>
          </cell>
          <cell r="B1509" t="str">
            <v>СДРУЖЕНИЕ НА СОБСТВЕНИЦИТЕ"гр.КЮСТЕНДИЛ, ул.РАКОВСКИ #42"</v>
          </cell>
          <cell r="C1509" t="str">
            <v>МЖС</v>
          </cell>
          <cell r="D1509" t="str">
            <v>обл.КЮСТЕНДИЛ</v>
          </cell>
          <cell r="E1509" t="str">
            <v>общ.КЮСТЕНДИЛ</v>
          </cell>
          <cell r="F1509" t="str">
            <v>гр.КЮСТЕНДИЛ</v>
          </cell>
          <cell r="G1509" t="str">
            <v>"ГРАНД ПЛЮС" ЕООД</v>
          </cell>
          <cell r="H1509" t="str">
            <v>376ГРП057</v>
          </cell>
          <cell r="I1509">
            <v>42331</v>
          </cell>
          <cell r="J1509" t="str">
            <v>1979</v>
          </cell>
          <cell r="K1509">
            <v>6971.47</v>
          </cell>
          <cell r="L1509">
            <v>6202.24</v>
          </cell>
          <cell r="M1509">
            <v>172.5</v>
          </cell>
          <cell r="N1509">
            <v>76</v>
          </cell>
          <cell r="O1509">
            <v>419070</v>
          </cell>
          <cell r="P1509">
            <v>1138581</v>
          </cell>
          <cell r="Q1509">
            <v>501620</v>
          </cell>
          <cell r="R1509">
            <v>0</v>
          </cell>
          <cell r="S1509" t="str">
            <v>F</v>
          </cell>
          <cell r="T1509" t="str">
            <v>С</v>
          </cell>
          <cell r="U1509" t="str">
            <v>Изолация на външна стена , Изолация на под, Изолация на покрив, Мерки по осветление, Подмяна на дограма</v>
          </cell>
          <cell r="V1509">
            <v>636959.54</v>
          </cell>
          <cell r="W1509">
            <v>334.51</v>
          </cell>
          <cell r="X1509">
            <v>87761.03</v>
          </cell>
          <cell r="Y1509">
            <v>325790.37</v>
          </cell>
          <cell r="Z1509">
            <v>3.7122000000000002</v>
          </cell>
          <cell r="AA1509" t="str">
            <v>„НП за ЕЕ на МЖС"</v>
          </cell>
          <cell r="AB1509">
            <v>55.94</v>
          </cell>
        </row>
        <row r="1510">
          <cell r="A1510">
            <v>176856069</v>
          </cell>
          <cell r="B1510" t="str">
            <v>СДРУЖЕНИЕ НА СОБСТВЕНИЦИТЕ"гр.КЮСТЕНДИЛ, ул.ЦАР ОСВОБОДИТЕЛ #291,бл.111,вх.А и Б"</v>
          </cell>
          <cell r="C1510" t="str">
            <v>МЖС</v>
          </cell>
          <cell r="D1510" t="str">
            <v>обл.КЮСТЕНДИЛ</v>
          </cell>
          <cell r="E1510" t="str">
            <v>общ.КЮСТЕНДИЛ</v>
          </cell>
          <cell r="F1510" t="str">
            <v>гр.КЮСТЕНДИЛ</v>
          </cell>
          <cell r="G1510" t="str">
            <v>"ГРАНД ПЛЮС" ЕООД</v>
          </cell>
          <cell r="H1510" t="str">
            <v>376ГРП058</v>
          </cell>
          <cell r="I1510">
            <v>42377</v>
          </cell>
          <cell r="J1510" t="str">
            <v>1990</v>
          </cell>
          <cell r="K1510">
            <v>3457</v>
          </cell>
          <cell r="L1510">
            <v>2905</v>
          </cell>
          <cell r="M1510">
            <v>196.7</v>
          </cell>
          <cell r="N1510">
            <v>89.3</v>
          </cell>
          <cell r="O1510">
            <v>308242</v>
          </cell>
          <cell r="P1510">
            <v>571436</v>
          </cell>
          <cell r="Q1510">
            <v>259330</v>
          </cell>
          <cell r="R1510">
            <v>0</v>
          </cell>
          <cell r="S1510" t="str">
            <v>F</v>
          </cell>
          <cell r="T1510" t="str">
            <v>С</v>
          </cell>
          <cell r="U1510" t="str">
            <v>Изолация на външна стена , Изолация на под, Изолация на покрив, Мерки по осветление, Подмяна на дограма</v>
          </cell>
          <cell r="V1510">
            <v>312112.42</v>
          </cell>
          <cell r="W1510">
            <v>96.25</v>
          </cell>
          <cell r="X1510">
            <v>34333.75</v>
          </cell>
          <cell r="Y1510">
            <v>205329.87</v>
          </cell>
          <cell r="Z1510">
            <v>5.9804000000000004</v>
          </cell>
          <cell r="AA1510" t="str">
            <v>„НП за ЕЕ на МЖС"</v>
          </cell>
          <cell r="AB1510">
            <v>54.61</v>
          </cell>
        </row>
        <row r="1511">
          <cell r="A1511">
            <v>176822775</v>
          </cell>
          <cell r="B1511" t="str">
            <v>СДРУЖЕНИЕ НА СОБСТВЕНИЦИТЕ"гр.КЮСТЕНДИЛ,ул.ЦАР ОСВОБОДИТЕЛ #290,бл.112,вх.А и Б"</v>
          </cell>
          <cell r="C1511" t="str">
            <v>МЖС</v>
          </cell>
          <cell r="D1511" t="str">
            <v>обл.КЮСТЕНДИЛ</v>
          </cell>
          <cell r="E1511" t="str">
            <v>общ.КЮСТЕНДИЛ</v>
          </cell>
          <cell r="F1511" t="str">
            <v>гр.КЮСТЕНДИЛ</v>
          </cell>
          <cell r="G1511" t="str">
            <v>"ГРАНД ПЛЮС" ЕООД</v>
          </cell>
          <cell r="H1511" t="str">
            <v>376ГРП059</v>
          </cell>
          <cell r="I1511">
            <v>42377</v>
          </cell>
          <cell r="J1511" t="str">
            <v>1984</v>
          </cell>
          <cell r="K1511">
            <v>3960.15</v>
          </cell>
          <cell r="L1511">
            <v>3430.34</v>
          </cell>
          <cell r="M1511">
            <v>186.4</v>
          </cell>
          <cell r="N1511">
            <v>82.9</v>
          </cell>
          <cell r="O1511">
            <v>255980</v>
          </cell>
          <cell r="P1511">
            <v>639483</v>
          </cell>
          <cell r="Q1511">
            <v>284700</v>
          </cell>
          <cell r="R1511">
            <v>0</v>
          </cell>
          <cell r="S1511" t="str">
            <v>E</v>
          </cell>
          <cell r="T1511" t="str">
            <v>С</v>
          </cell>
          <cell r="U1511" t="str">
            <v>Изолация на външна стена , Изолация на под, Изолация на покрив, Мерки по осветление, Подмяна на дограма</v>
          </cell>
          <cell r="V1511">
            <v>355000.64</v>
          </cell>
          <cell r="W1511">
            <v>115.8</v>
          </cell>
          <cell r="X1511">
            <v>36236.019999999997</v>
          </cell>
          <cell r="Y1511">
            <v>289296.84999999998</v>
          </cell>
          <cell r="Z1511">
            <v>7.9836</v>
          </cell>
          <cell r="AA1511" t="str">
            <v>„НП за ЕЕ на МЖС"</v>
          </cell>
          <cell r="AB1511">
            <v>55.51</v>
          </cell>
        </row>
        <row r="1512">
          <cell r="A1512">
            <v>176826916</v>
          </cell>
          <cell r="B1512" t="str">
            <v>СДРУЖЕНИЕ НА СОБСТВЕНИЦИТЕ"гр.КЮСТЕНДИЛ,ул.ЦАР ОСВОБОДИТЕЛ #292,бл.113,вх.А и вх.Б"</v>
          </cell>
          <cell r="C1512" t="str">
            <v>МЖС-КЮСТЕНДИЛ, БЛ. 113</v>
          </cell>
          <cell r="D1512" t="str">
            <v>обл.КЮСТЕНДИЛ</v>
          </cell>
          <cell r="E1512" t="str">
            <v>общ.КЮСТЕНДИЛ</v>
          </cell>
          <cell r="F1512" t="str">
            <v>гр.КЮСТЕНДИЛ</v>
          </cell>
          <cell r="G1512" t="str">
            <v>"ГРАНД ПЛЮС" ЕООД</v>
          </cell>
          <cell r="H1512" t="str">
            <v>376ГРП060</v>
          </cell>
          <cell r="I1512">
            <v>42377</v>
          </cell>
          <cell r="J1512" t="str">
            <v>1992</v>
          </cell>
          <cell r="K1512">
            <v>5903.23</v>
          </cell>
          <cell r="L1512">
            <v>5314</v>
          </cell>
          <cell r="M1512">
            <v>154.69999999999999</v>
          </cell>
          <cell r="N1512">
            <v>84</v>
          </cell>
          <cell r="O1512">
            <v>440013</v>
          </cell>
          <cell r="P1512">
            <v>822141</v>
          </cell>
          <cell r="Q1512">
            <v>446293</v>
          </cell>
          <cell r="R1512">
            <v>0</v>
          </cell>
          <cell r="S1512" t="str">
            <v>E</v>
          </cell>
          <cell r="T1512" t="str">
            <v>С</v>
          </cell>
          <cell r="U1512" t="str">
            <v>Изолация на външна стена , Изолация на под, Изолация на покрив, Мерки по осветление, Подмяна на дограма</v>
          </cell>
          <cell r="V1512">
            <v>375848.99</v>
          </cell>
          <cell r="W1512">
            <v>133.81</v>
          </cell>
          <cell r="X1512">
            <v>43696.43</v>
          </cell>
          <cell r="Y1512">
            <v>337809.8</v>
          </cell>
          <cell r="Z1512">
            <v>7.7308000000000003</v>
          </cell>
          <cell r="AA1512" t="str">
            <v>„НП за ЕЕ на МЖС"</v>
          </cell>
          <cell r="AB1512">
            <v>45.71</v>
          </cell>
        </row>
        <row r="1513">
          <cell r="A1513">
            <v>176857460</v>
          </cell>
          <cell r="B1513" t="str">
            <v>СДРУЖЕНИЕ НА СОБСТВЕНИЦИТЕ"гр.КЮСТЕНДИЛ, ул.ЦАР ОСВОБОДИТЕЛ #294, бл.114"</v>
          </cell>
          <cell r="C1513" t="str">
            <v>МЖС-КЮСТЕНДИЛ, БЛ. 114</v>
          </cell>
          <cell r="D1513" t="str">
            <v>обл.КЮСТЕНДИЛ</v>
          </cell>
          <cell r="E1513" t="str">
            <v>общ.КЮСТЕНДИЛ</v>
          </cell>
          <cell r="F1513" t="str">
            <v>гр.КЮСТЕНДИЛ</v>
          </cell>
          <cell r="G1513" t="str">
            <v>"ГРАНД ПЛЮС" ЕООД</v>
          </cell>
          <cell r="H1513" t="str">
            <v>376ГРП061</v>
          </cell>
          <cell r="I1513">
            <v>42377</v>
          </cell>
          <cell r="J1513" t="str">
            <v>1983</v>
          </cell>
          <cell r="K1513">
            <v>4447.96</v>
          </cell>
          <cell r="L1513">
            <v>3918.15</v>
          </cell>
          <cell r="M1513">
            <v>194.5</v>
          </cell>
          <cell r="N1513">
            <v>87.2</v>
          </cell>
          <cell r="O1513">
            <v>335035</v>
          </cell>
          <cell r="P1513">
            <v>762092</v>
          </cell>
          <cell r="Q1513">
            <v>341623</v>
          </cell>
          <cell r="R1513">
            <v>0</v>
          </cell>
          <cell r="S1513" t="str">
            <v>F</v>
          </cell>
          <cell r="T1513" t="str">
            <v>С</v>
          </cell>
          <cell r="U1513" t="str">
            <v>Изолация на външна стена , Изолация на под, Изолация на покрив, Мерки по осветление, Подмяна на дограма</v>
          </cell>
          <cell r="V1513">
            <v>420468.01</v>
          </cell>
          <cell r="W1513">
            <v>135.54</v>
          </cell>
          <cell r="X1513">
            <v>43252.02</v>
          </cell>
          <cell r="Y1513">
            <v>312219.31</v>
          </cell>
          <cell r="Z1513">
            <v>7.2186000000000003</v>
          </cell>
          <cell r="AA1513" t="str">
            <v>„НП за ЕЕ на МЖС"</v>
          </cell>
          <cell r="AB1513">
            <v>55.17</v>
          </cell>
        </row>
        <row r="1514">
          <cell r="A1514">
            <v>176819284</v>
          </cell>
          <cell r="B1514" t="str">
            <v>СДРУЖЕНИЕ НА СОБСТВЕНИЦИТЕ "гр.КЮСТЕНДИЛ кв.ЗАПАД бл.84</v>
          </cell>
          <cell r="C1514" t="str">
            <v>МЖС  БЛ84</v>
          </cell>
          <cell r="D1514" t="str">
            <v>обл.КЮСТЕНДИЛ</v>
          </cell>
          <cell r="E1514" t="str">
            <v>общ.КЮСТЕНДИЛ</v>
          </cell>
          <cell r="F1514" t="str">
            <v>гр.КЮСТЕНДИЛ</v>
          </cell>
          <cell r="G1514" t="str">
            <v>"ГРАНД ПЛЮС" ЕООД</v>
          </cell>
          <cell r="H1514" t="str">
            <v>376ГРП062</v>
          </cell>
          <cell r="I1514">
            <v>42416</v>
          </cell>
          <cell r="J1514" t="str">
            <v>1978</v>
          </cell>
          <cell r="K1514">
            <v>6380.28</v>
          </cell>
          <cell r="L1514">
            <v>5615</v>
          </cell>
          <cell r="M1514">
            <v>154.4</v>
          </cell>
          <cell r="N1514">
            <v>82.2</v>
          </cell>
          <cell r="O1514">
            <v>339821</v>
          </cell>
          <cell r="P1514">
            <v>866748</v>
          </cell>
          <cell r="Q1514">
            <v>461300</v>
          </cell>
          <cell r="R1514">
            <v>0</v>
          </cell>
          <cell r="S1514" t="str">
            <v>E</v>
          </cell>
          <cell r="T1514" t="str">
            <v>С</v>
          </cell>
          <cell r="U1514" t="str">
            <v>Изолация на външна стена , Изолация на под, Изолация на покрив, Мерки по осветление, Подмяна на дограма</v>
          </cell>
          <cell r="V1514">
            <v>405402.83</v>
          </cell>
          <cell r="W1514">
            <v>138.84</v>
          </cell>
          <cell r="X1514">
            <v>47768.77</v>
          </cell>
          <cell r="Y1514">
            <v>387959.17</v>
          </cell>
          <cell r="Z1514">
            <v>8.1216000000000008</v>
          </cell>
          <cell r="AA1514" t="str">
            <v>„НП за ЕЕ на МЖС"</v>
          </cell>
          <cell r="AB1514">
            <v>46.77</v>
          </cell>
        </row>
        <row r="1515">
          <cell r="A1515">
            <v>176846107</v>
          </cell>
          <cell r="B1515" t="str">
            <v>СДРУЖЕНИЕ НА СОБСТВЕНИЦИТЕ"гр.КЮСТЕНДИЛ кв.ЗАПАД бл.85</v>
          </cell>
          <cell r="C1515" t="str">
            <v>МЖС  БЛ.85</v>
          </cell>
          <cell r="D1515" t="str">
            <v>обл.КЮСТЕНДИЛ</v>
          </cell>
          <cell r="E1515" t="str">
            <v>общ.КЮСТЕНДИЛ</v>
          </cell>
          <cell r="F1515" t="str">
            <v>гр.КЮСТЕНДИЛ</v>
          </cell>
          <cell r="G1515" t="str">
            <v>"ГРАНД ПЛЮС" ЕООД</v>
          </cell>
          <cell r="H1515" t="str">
            <v>376ГРП063</v>
          </cell>
          <cell r="I1515">
            <v>42416</v>
          </cell>
          <cell r="J1515" t="str">
            <v>1979</v>
          </cell>
          <cell r="K1515">
            <v>4276</v>
          </cell>
          <cell r="L1515">
            <v>3750</v>
          </cell>
          <cell r="M1515">
            <v>160.4</v>
          </cell>
          <cell r="N1515">
            <v>81.8</v>
          </cell>
          <cell r="O1515">
            <v>208505</v>
          </cell>
          <cell r="P1515">
            <v>601432</v>
          </cell>
          <cell r="Q1515">
            <v>306600</v>
          </cell>
          <cell r="R1515">
            <v>0</v>
          </cell>
          <cell r="S1515" t="str">
            <v>E</v>
          </cell>
          <cell r="T1515" t="str">
            <v>С</v>
          </cell>
          <cell r="U1515" t="str">
            <v>Изолация на външна стена , Изолация на под, Изолация на покрив, Мерки по осветление, Подмяна на дограма</v>
          </cell>
          <cell r="V1515">
            <v>294833.08</v>
          </cell>
          <cell r="W1515">
            <v>106.03</v>
          </cell>
          <cell r="X1515">
            <v>35233.67</v>
          </cell>
          <cell r="Y1515">
            <v>261688.4</v>
          </cell>
          <cell r="Z1515">
            <v>7.4272</v>
          </cell>
          <cell r="AA1515" t="str">
            <v>„НП за ЕЕ на МЖС"</v>
          </cell>
          <cell r="AB1515">
            <v>49.02</v>
          </cell>
        </row>
        <row r="1516">
          <cell r="A1516">
            <v>176855355</v>
          </cell>
          <cell r="B1516" t="str">
            <v>СДРУЖЕНИЕ НА СОБСТВЕНЕЦИТЕ"гр.КЮСТЕНДИЛ кв. "ЗАПАД" бл.86</v>
          </cell>
          <cell r="C1516" t="str">
            <v>МЖС  БЛ 86</v>
          </cell>
          <cell r="D1516" t="str">
            <v>обл.КЮСТЕНДИЛ</v>
          </cell>
          <cell r="E1516" t="str">
            <v>общ.КЮСТЕНДИЛ</v>
          </cell>
          <cell r="F1516" t="str">
            <v>гр.КЮСТЕНДИЛ</v>
          </cell>
          <cell r="G1516" t="str">
            <v>"ГРАНД ПЛЮС" ЕООД</v>
          </cell>
          <cell r="H1516" t="str">
            <v>376ГРП064</v>
          </cell>
          <cell r="I1516">
            <v>42416</v>
          </cell>
          <cell r="J1516" t="str">
            <v>1979</v>
          </cell>
          <cell r="K1516">
            <v>4276</v>
          </cell>
          <cell r="L1516">
            <v>3750</v>
          </cell>
          <cell r="M1516">
            <v>165.8</v>
          </cell>
          <cell r="N1516">
            <v>81.3</v>
          </cell>
          <cell r="O1516">
            <v>221004</v>
          </cell>
          <cell r="P1516">
            <v>621573</v>
          </cell>
          <cell r="Q1516">
            <v>304900</v>
          </cell>
          <cell r="R1516">
            <v>0</v>
          </cell>
          <cell r="S1516" t="str">
            <v>E</v>
          </cell>
          <cell r="T1516" t="str">
            <v>С</v>
          </cell>
          <cell r="U1516" t="str">
            <v>Изолация на външна стена , Изолация на под, Изолация на покрив, Мерки по осветление, Подмяна на дограма</v>
          </cell>
          <cell r="V1516">
            <v>316665.7</v>
          </cell>
          <cell r="W1516">
            <v>110.3</v>
          </cell>
          <cell r="X1516">
            <v>37413.480000000003</v>
          </cell>
          <cell r="Y1516">
            <v>250933.49</v>
          </cell>
          <cell r="Z1516">
            <v>6.7069999999999999</v>
          </cell>
          <cell r="AA1516" t="str">
            <v>„НП за ЕЕ на МЖС"</v>
          </cell>
          <cell r="AB1516">
            <v>50.94</v>
          </cell>
        </row>
        <row r="1517">
          <cell r="A1517">
            <v>176820190</v>
          </cell>
          <cell r="B1517" t="str">
            <v>СДРУЖЕНИЕ НА СОБСТВЕНИЦИТЕ"гр.КЮСТЕНДИЛ кв.ЗАПАД бл.78,бл.79 и бл.80</v>
          </cell>
          <cell r="C1517" t="str">
            <v>МЖС</v>
          </cell>
          <cell r="D1517" t="str">
            <v>обл.КЮСТЕНДИЛ</v>
          </cell>
          <cell r="E1517" t="str">
            <v>общ.КЮСТЕНДИЛ</v>
          </cell>
          <cell r="F1517" t="str">
            <v>гр.КЮСТЕНДИЛ</v>
          </cell>
          <cell r="G1517" t="str">
            <v>"ГРАНД ПЛЮС" ЕООД</v>
          </cell>
          <cell r="H1517" t="str">
            <v>376ГРП065</v>
          </cell>
          <cell r="I1517">
            <v>42436</v>
          </cell>
          <cell r="J1517" t="str">
            <v>1979</v>
          </cell>
          <cell r="K1517">
            <v>7939.14</v>
          </cell>
          <cell r="L1517">
            <v>7041</v>
          </cell>
          <cell r="M1517">
            <v>188.9</v>
          </cell>
          <cell r="N1517">
            <v>83.8</v>
          </cell>
          <cell r="O1517">
            <v>648615</v>
          </cell>
          <cell r="P1517">
            <v>1329983</v>
          </cell>
          <cell r="Q1517">
            <v>589800</v>
          </cell>
          <cell r="R1517">
            <v>0</v>
          </cell>
          <cell r="S1517" t="str">
            <v>F</v>
          </cell>
          <cell r="T1517" t="str">
            <v>С</v>
          </cell>
          <cell r="U1517" t="str">
            <v>Изолация на външна стена , Изолация на под, Изолация на покрив, Мерки по осветление, Подмяна на дограма</v>
          </cell>
          <cell r="V1517">
            <v>740139.46</v>
          </cell>
          <cell r="W1517">
            <v>264.33</v>
          </cell>
          <cell r="X1517">
            <v>88010.17</v>
          </cell>
          <cell r="Y1517">
            <v>488345.58</v>
          </cell>
          <cell r="Z1517">
            <v>5.5487000000000002</v>
          </cell>
          <cell r="AA1517" t="str">
            <v>„НП за ЕЕ на МЖС"</v>
          </cell>
          <cell r="AB1517">
            <v>55.65</v>
          </cell>
        </row>
        <row r="1518">
          <cell r="A1518">
            <v>176840894</v>
          </cell>
          <cell r="B1518" t="str">
            <v>СДРУЖЕНИЕ НА СОБСТВЕНИЦИТЕ"гр.КЮСТЕНДИЛ,кв.ЗАПАД,бл.89 и бл.90</v>
          </cell>
          <cell r="C1518" t="str">
            <v>МЖС</v>
          </cell>
          <cell r="D1518" t="str">
            <v>обл.КЮСТЕНДИЛ</v>
          </cell>
          <cell r="E1518" t="str">
            <v>общ.КЮСТЕНДИЛ</v>
          </cell>
          <cell r="F1518" t="str">
            <v>гр.КЮСТЕНДИЛ</v>
          </cell>
          <cell r="G1518" t="str">
            <v>"ГРАНД ПЛЮС" ЕООД</v>
          </cell>
          <cell r="H1518" t="str">
            <v>376ГРП066</v>
          </cell>
          <cell r="I1518">
            <v>42436</v>
          </cell>
          <cell r="J1518" t="str">
            <v>1980</v>
          </cell>
          <cell r="K1518">
            <v>7561.6</v>
          </cell>
          <cell r="L1518">
            <v>6392</v>
          </cell>
          <cell r="M1518">
            <v>190.2</v>
          </cell>
          <cell r="N1518">
            <v>85</v>
          </cell>
          <cell r="O1518">
            <v>593655</v>
          </cell>
          <cell r="P1518">
            <v>1215920</v>
          </cell>
          <cell r="Q1518">
            <v>543440</v>
          </cell>
          <cell r="R1518">
            <v>0</v>
          </cell>
          <cell r="S1518" t="str">
            <v>F</v>
          </cell>
          <cell r="T1518" t="str">
            <v>С</v>
          </cell>
          <cell r="U1518" t="str">
            <v>Изолация на външна стена , Изолация на под, Изолация на покрив, Мерки по осветление, Подмяна на дограма</v>
          </cell>
          <cell r="V1518">
            <v>672477.16</v>
          </cell>
          <cell r="W1518">
            <v>237.02</v>
          </cell>
          <cell r="X1518">
            <v>79607.27</v>
          </cell>
          <cell r="Y1518">
            <v>504316.15999999997</v>
          </cell>
          <cell r="Z1518">
            <v>6.335</v>
          </cell>
          <cell r="AA1518" t="str">
            <v>„НП за ЕЕ на МЖС"</v>
          </cell>
          <cell r="AB1518">
            <v>55.3</v>
          </cell>
        </row>
        <row r="1519">
          <cell r="A1519">
            <v>176856471</v>
          </cell>
          <cell r="B1519" t="str">
            <v>СДРУЖЕНИЕ НА СОБСТВЕНИЦИТЕ"гр.КЮСТЕНДИЛ, кв.ЗАПАД, бл.91</v>
          </cell>
          <cell r="C1519" t="str">
            <v>МЖС БЛ.91</v>
          </cell>
          <cell r="D1519" t="str">
            <v>обл.КЮСТЕНДИЛ</v>
          </cell>
          <cell r="E1519" t="str">
            <v>общ.КЮСТЕНДИЛ</v>
          </cell>
          <cell r="F1519" t="str">
            <v>гр.КЮСТЕНДИЛ</v>
          </cell>
          <cell r="G1519" t="str">
            <v>"ГРАНД ПЛЮС" ЕООД</v>
          </cell>
          <cell r="H1519" t="str">
            <v>376ГРП067</v>
          </cell>
          <cell r="I1519">
            <v>42436</v>
          </cell>
          <cell r="J1519" t="str">
            <v>1979</v>
          </cell>
          <cell r="K1519">
            <v>2105.77</v>
          </cell>
          <cell r="L1519">
            <v>1807</v>
          </cell>
          <cell r="M1519">
            <v>216</v>
          </cell>
          <cell r="N1519">
            <v>85</v>
          </cell>
          <cell r="O1519">
            <v>167435</v>
          </cell>
          <cell r="P1519">
            <v>390404</v>
          </cell>
          <cell r="Q1519">
            <v>153520</v>
          </cell>
          <cell r="R1519">
            <v>0</v>
          </cell>
          <cell r="S1519" t="str">
            <v>F</v>
          </cell>
          <cell r="T1519" t="str">
            <v>С</v>
          </cell>
          <cell r="U1519" t="str">
            <v>Изолация на външна стена , Изолация на под, Изолация на покрив, Мерки по осветление, Подмяна на дограма</v>
          </cell>
          <cell r="V1519">
            <v>236872.84</v>
          </cell>
          <cell r="W1519">
            <v>84.28</v>
          </cell>
          <cell r="X1519">
            <v>24942.59</v>
          </cell>
          <cell r="Y1519">
            <v>146204.22</v>
          </cell>
          <cell r="Z1519">
            <v>5.8616000000000001</v>
          </cell>
          <cell r="AA1519" t="str">
            <v>„НП за ЕЕ на МЖС"</v>
          </cell>
          <cell r="AB1519">
            <v>60.67</v>
          </cell>
        </row>
        <row r="1520">
          <cell r="A1520">
            <v>176829314</v>
          </cell>
          <cell r="B1520" t="str">
            <v>СДРУЖЕНИЕ НА СОБСТВЕНИЦИТЕ"гр.КЮСТЕНДИЛ, кв.ГЕРЕНА бл.156,вх.А и вх.Б"</v>
          </cell>
          <cell r="C1520" t="str">
            <v>МЖС БЛ.156</v>
          </cell>
          <cell r="D1520" t="str">
            <v>обл.КЮСТЕНДИЛ</v>
          </cell>
          <cell r="E1520" t="str">
            <v>общ.КЮСТЕНДИЛ</v>
          </cell>
          <cell r="F1520" t="str">
            <v>гр.КЮСТЕНДИЛ</v>
          </cell>
          <cell r="G1520" t="str">
            <v>"ГРАНД ПЛЮС" ЕООД</v>
          </cell>
          <cell r="H1520" t="str">
            <v>376ГРП068</v>
          </cell>
          <cell r="I1520">
            <v>42436</v>
          </cell>
          <cell r="J1520" t="str">
            <v>1986</v>
          </cell>
          <cell r="K1520">
            <v>4252</v>
          </cell>
          <cell r="L1520">
            <v>3784</v>
          </cell>
          <cell r="M1520">
            <v>169.6</v>
          </cell>
          <cell r="N1520">
            <v>81.7</v>
          </cell>
          <cell r="O1520">
            <v>327006</v>
          </cell>
          <cell r="P1520">
            <v>641698</v>
          </cell>
          <cell r="Q1520">
            <v>309160</v>
          </cell>
          <cell r="R1520">
            <v>0</v>
          </cell>
          <cell r="S1520" t="str">
            <v>E</v>
          </cell>
          <cell r="T1520" t="str">
            <v>С</v>
          </cell>
          <cell r="U1520" t="str">
            <v>Изолация на външна стена , Изолация на под, Изолация на покрив, Мерки по осветление, Подмяна на дограма</v>
          </cell>
          <cell r="V1520">
            <v>332531.75</v>
          </cell>
          <cell r="W1520">
            <v>129.36000000000001</v>
          </cell>
          <cell r="X1520">
            <v>39021.64</v>
          </cell>
          <cell r="Y1520">
            <v>242248.15</v>
          </cell>
          <cell r="Z1520">
            <v>6.2080000000000002</v>
          </cell>
          <cell r="AA1520" t="str">
            <v>„НП за ЕЕ на МЖС"</v>
          </cell>
          <cell r="AB1520">
            <v>51.82</v>
          </cell>
        </row>
        <row r="1521">
          <cell r="A1521">
            <v>176882174</v>
          </cell>
          <cell r="B1521" t="str">
            <v>СДРУЖЕНИЕ НА СОБСТВЕНИЦИТЕ"гр.КЮСТЕНДИЛ ж.к. ГЕРЕНА бл. 157"</v>
          </cell>
          <cell r="C1521" t="str">
            <v>МЖС-КЮСТЕНДИЛ, "ГЕРЕНА", БЛ. 157</v>
          </cell>
          <cell r="D1521" t="str">
            <v>обл.КЮСТЕНДИЛ</v>
          </cell>
          <cell r="E1521" t="str">
            <v>общ.КЮСТЕНДИЛ</v>
          </cell>
          <cell r="F1521" t="str">
            <v>гр.КЮСТЕНДИЛ</v>
          </cell>
          <cell r="G1521" t="str">
            <v>"ГРАНД ПЛЮС" ЕООД</v>
          </cell>
          <cell r="H1521" t="str">
            <v>376ГРП069</v>
          </cell>
          <cell r="I1521">
            <v>42436</v>
          </cell>
          <cell r="J1521" t="str">
            <v>1986</v>
          </cell>
          <cell r="K1521">
            <v>1792.06</v>
          </cell>
          <cell r="L1521">
            <v>1523</v>
          </cell>
          <cell r="M1521">
            <v>200.8</v>
          </cell>
          <cell r="N1521">
            <v>85.4</v>
          </cell>
          <cell r="O1521">
            <v>135053</v>
          </cell>
          <cell r="P1521">
            <v>305782</v>
          </cell>
          <cell r="Q1521">
            <v>130007</v>
          </cell>
          <cell r="R1521">
            <v>0</v>
          </cell>
          <cell r="S1521" t="str">
            <v>F</v>
          </cell>
          <cell r="T1521" t="str">
            <v>С</v>
          </cell>
          <cell r="U1521" t="str">
            <v>Изолация на външна стена , Изолация на под, Изолация на покрив, Мерки по осветление, Подмяна на дограма</v>
          </cell>
          <cell r="V1521">
            <v>175775.01</v>
          </cell>
          <cell r="W1521">
            <v>62.673000000000002</v>
          </cell>
          <cell r="X1521">
            <v>19128.490000000002</v>
          </cell>
          <cell r="Y1521">
            <v>103794.26</v>
          </cell>
          <cell r="Z1521">
            <v>5.4260999999999999</v>
          </cell>
          <cell r="AA1521" t="str">
            <v>„НП за ЕЕ на МЖС"</v>
          </cell>
          <cell r="AB1521">
            <v>57.48</v>
          </cell>
        </row>
        <row r="1522">
          <cell r="A1522">
            <v>176852380</v>
          </cell>
          <cell r="B1522" t="str">
            <v>СДРУЖЕНИЕ НА СОБСТВЕНИЦИТЕ"Консумолец гр.Кюстендил, ул.Антим 1 бл.131, ул.Цариградска бл.132,бл.133"</v>
          </cell>
          <cell r="C1522" t="str">
            <v>МЖС-КЮСТЕНДИЛ, "ЦАРИГРАДСКА" БЛ. 132-133</v>
          </cell>
          <cell r="D1522" t="str">
            <v>обл.КЮСТЕНДИЛ</v>
          </cell>
          <cell r="E1522" t="str">
            <v>общ.КЮСТЕНДИЛ</v>
          </cell>
          <cell r="F1522" t="str">
            <v>гр.КЮСТЕНДИЛ</v>
          </cell>
          <cell r="G1522" t="str">
            <v>"ГРАНД ПЛЮС" ЕООД</v>
          </cell>
          <cell r="H1522" t="str">
            <v>376ГРП070</v>
          </cell>
          <cell r="I1522">
            <v>42447</v>
          </cell>
          <cell r="J1522" t="str">
            <v>1988</v>
          </cell>
          <cell r="K1522">
            <v>7398.42</v>
          </cell>
          <cell r="L1522">
            <v>6392.7</v>
          </cell>
          <cell r="M1522">
            <v>203.4</v>
          </cell>
          <cell r="N1522">
            <v>85.7</v>
          </cell>
          <cell r="O1522">
            <v>611123</v>
          </cell>
          <cell r="P1522">
            <v>1300491</v>
          </cell>
          <cell r="Q1522">
            <v>548142</v>
          </cell>
          <cell r="R1522">
            <v>0</v>
          </cell>
          <cell r="S1522" t="str">
            <v>F</v>
          </cell>
          <cell r="T1522" t="str">
            <v>С</v>
          </cell>
          <cell r="U1522" t="str">
            <v>Изолация на външна стена , Изолация на под, Изолация на покрив, Мерки по осветление, Подмяна на дограма</v>
          </cell>
          <cell r="V1522">
            <v>752348.24</v>
          </cell>
          <cell r="W1522">
            <v>246.69</v>
          </cell>
          <cell r="X1522">
            <v>85279.65</v>
          </cell>
          <cell r="Y1522">
            <v>438709.04</v>
          </cell>
          <cell r="Z1522">
            <v>5.1443000000000003</v>
          </cell>
          <cell r="AA1522" t="str">
            <v>„НП за ЕЕ на МЖС"</v>
          </cell>
          <cell r="AB1522">
            <v>57.85</v>
          </cell>
        </row>
        <row r="1523">
          <cell r="A1523">
            <v>176826962</v>
          </cell>
          <cell r="B1523" t="str">
            <v>СДРУЖЕНИЕ НА СОБСТВЕНИЦИТЕ"гр.КЮСТЕНДИЛ кв.РУМЕНА ВОЙВОДА бл.40А,41,41А,42"</v>
          </cell>
          <cell r="C1523" t="str">
            <v>МЖС-КЮСТЕНДИЛ, "РУМЕНА ВОЙВОДА" БЛ. 40А, 41</v>
          </cell>
          <cell r="D1523" t="str">
            <v>обл.КЮСТЕНДИЛ</v>
          </cell>
          <cell r="E1523" t="str">
            <v>общ.КЮСТЕНДИЛ</v>
          </cell>
          <cell r="F1523" t="str">
            <v>гр.КЮСТЕНДИЛ</v>
          </cell>
          <cell r="G1523" t="str">
            <v>"ГРАНД ПЛЮС" ЕООД</v>
          </cell>
          <cell r="H1523" t="str">
            <v>376ГРП071</v>
          </cell>
          <cell r="I1523">
            <v>42447</v>
          </cell>
          <cell r="J1523" t="str">
            <v>1991</v>
          </cell>
          <cell r="K1523">
            <v>5956.45</v>
          </cell>
          <cell r="L1523">
            <v>5105</v>
          </cell>
          <cell r="M1523">
            <v>226.3</v>
          </cell>
          <cell r="N1523">
            <v>89.4</v>
          </cell>
          <cell r="O1523">
            <v>577176</v>
          </cell>
          <cell r="P1523">
            <v>1155308</v>
          </cell>
          <cell r="Q1523">
            <v>456311</v>
          </cell>
          <cell r="R1523">
            <v>0</v>
          </cell>
          <cell r="S1523" t="str">
            <v>F</v>
          </cell>
          <cell r="T1523" t="str">
            <v>С</v>
          </cell>
          <cell r="U1523" t="str">
            <v>Изолация на външна стена , Изолация на под, Изолация на покрив, Мерки по осветление, Подмяна на дограма</v>
          </cell>
          <cell r="V1523">
            <v>698997.01</v>
          </cell>
          <cell r="W1523">
            <v>190.93</v>
          </cell>
          <cell r="X1523">
            <v>79084.17</v>
          </cell>
          <cell r="Y1523">
            <v>386043.41</v>
          </cell>
          <cell r="Z1523">
            <v>4.8814000000000002</v>
          </cell>
          <cell r="AA1523" t="str">
            <v>„НП за ЕЕ на МЖС"</v>
          </cell>
          <cell r="AB1523">
            <v>60.5</v>
          </cell>
        </row>
        <row r="1524">
          <cell r="A1524">
            <v>176840669</v>
          </cell>
          <cell r="B1524" t="str">
            <v>СДРУЖЕНИЕ НА СОБСТВЕНИЦИТЕ"гр.КЮСТЕНДИЛ,жк.БУЗЛУДЖА бл.95</v>
          </cell>
          <cell r="C1524" t="str">
            <v>МЖС</v>
          </cell>
          <cell r="D1524" t="str">
            <v>обл.КЮСТЕНДИЛ</v>
          </cell>
          <cell r="E1524" t="str">
            <v>общ.КЮСТЕНДИЛ</v>
          </cell>
          <cell r="F1524" t="str">
            <v>гр.КЮСТЕНДИЛ</v>
          </cell>
          <cell r="G1524" t="str">
            <v>"ГРАНД ПЛЮС" ЕООД</v>
          </cell>
          <cell r="H1524" t="str">
            <v>376ГРП072</v>
          </cell>
          <cell r="I1524">
            <v>42454</v>
          </cell>
          <cell r="J1524" t="str">
            <v>1981</v>
          </cell>
          <cell r="K1524">
            <v>10336</v>
          </cell>
          <cell r="L1524">
            <v>9595</v>
          </cell>
          <cell r="M1524">
            <v>174.3</v>
          </cell>
          <cell r="N1524">
            <v>74.599999999999994</v>
          </cell>
          <cell r="O1524">
            <v>929529</v>
          </cell>
          <cell r="P1524">
            <v>1672459</v>
          </cell>
          <cell r="Q1524">
            <v>715900</v>
          </cell>
          <cell r="R1524">
            <v>0</v>
          </cell>
          <cell r="S1524" t="str">
            <v>F</v>
          </cell>
          <cell r="T1524" t="str">
            <v>E</v>
          </cell>
          <cell r="U1524" t="str">
            <v>Изолация на външна стена , Изолация на под, Изолация на покрив, Мерки по осветление, Подмяна на дограма</v>
          </cell>
          <cell r="V1524">
            <v>956520.71</v>
          </cell>
          <cell r="W1524">
            <v>426.9</v>
          </cell>
          <cell r="X1524">
            <v>117942.99</v>
          </cell>
          <cell r="Y1524">
            <v>768050.2</v>
          </cell>
          <cell r="Z1524">
            <v>6.5119999999999996</v>
          </cell>
          <cell r="AA1524" t="str">
            <v>„НП за ЕЕ на МЖС"</v>
          </cell>
          <cell r="AB1524">
            <v>57.19</v>
          </cell>
        </row>
        <row r="1525">
          <cell r="A1525">
            <v>176819829</v>
          </cell>
          <cell r="B1525" t="str">
            <v>СДРУЖЕНИЕ НА СОБСТВЕНИЦИТЕ"гр.КЮСТЕНДИЛ жк.БУЗЛУДЖА бл.96</v>
          </cell>
          <cell r="C1525" t="str">
            <v>МЖС</v>
          </cell>
          <cell r="D1525" t="str">
            <v>обл.КЮСТЕНДИЛ</v>
          </cell>
          <cell r="E1525" t="str">
            <v>общ.КЮСТЕНДИЛ</v>
          </cell>
          <cell r="F1525" t="str">
            <v>гр.КЮСТЕНДИЛ</v>
          </cell>
          <cell r="G1525" t="str">
            <v>"ГРАНД ПЛЮС" ЕООД</v>
          </cell>
          <cell r="H1525" t="str">
            <v>376ГРП073</v>
          </cell>
          <cell r="I1525">
            <v>42454</v>
          </cell>
          <cell r="J1525" t="str">
            <v>1979</v>
          </cell>
          <cell r="K1525">
            <v>10336</v>
          </cell>
          <cell r="L1525">
            <v>9595</v>
          </cell>
          <cell r="M1525">
            <v>125.9</v>
          </cell>
          <cell r="N1525">
            <v>72</v>
          </cell>
          <cell r="O1525">
            <v>815258</v>
          </cell>
          <cell r="P1525">
            <v>1207707</v>
          </cell>
          <cell r="Q1525">
            <v>690740</v>
          </cell>
          <cell r="R1525">
            <v>0</v>
          </cell>
          <cell r="S1525" t="str">
            <v>E</v>
          </cell>
          <cell r="T1525" t="str">
            <v>С</v>
          </cell>
          <cell r="U1525" t="str">
            <v>Изолация на външна стена , Изолация на под, Изолация на покрив, Мерки по осветление, Подмяна на дограма</v>
          </cell>
          <cell r="V1525">
            <v>516964.17</v>
          </cell>
          <cell r="W1525">
            <v>287.87</v>
          </cell>
          <cell r="X1525">
            <v>74219.31</v>
          </cell>
          <cell r="Y1525">
            <v>697486.36</v>
          </cell>
          <cell r="Z1525">
            <v>9.3976000000000006</v>
          </cell>
          <cell r="AA1525" t="str">
            <v>„НП за ЕЕ на МЖС"</v>
          </cell>
          <cell r="AB1525">
            <v>42.8</v>
          </cell>
        </row>
        <row r="1526">
          <cell r="A1526">
            <v>176838060</v>
          </cell>
          <cell r="B1526" t="str">
            <v xml:space="preserve">СДРУЖЕНИЕ НА СОБСТВЕНИЦИТЕ"гр.Кюстендил,ул.Македония 12 бл.51 </v>
          </cell>
          <cell r="C1526" t="str">
            <v>МЖС</v>
          </cell>
          <cell r="D1526" t="str">
            <v>обл.КЮСТЕНДИЛ</v>
          </cell>
          <cell r="E1526" t="str">
            <v>общ.КЮСТЕНДИЛ</v>
          </cell>
          <cell r="F1526" t="str">
            <v>гр.КЮСТЕНДИЛ</v>
          </cell>
          <cell r="G1526" t="str">
            <v>"ГРАНД ПЛЮС" ЕООД</v>
          </cell>
          <cell r="H1526" t="str">
            <v>376ГРП074</v>
          </cell>
          <cell r="I1526">
            <v>42454</v>
          </cell>
          <cell r="J1526" t="str">
            <v>1973</v>
          </cell>
          <cell r="K1526">
            <v>11561.75</v>
          </cell>
          <cell r="L1526">
            <v>10249</v>
          </cell>
          <cell r="M1526">
            <v>167</v>
          </cell>
          <cell r="N1526">
            <v>67.599999999999994</v>
          </cell>
          <cell r="O1526">
            <v>876903</v>
          </cell>
          <cell r="P1526">
            <v>1713043</v>
          </cell>
          <cell r="Q1526">
            <v>692600</v>
          </cell>
          <cell r="R1526">
            <v>0</v>
          </cell>
          <cell r="S1526" t="str">
            <v>G</v>
          </cell>
          <cell r="T1526" t="str">
            <v>С</v>
          </cell>
          <cell r="U1526" t="str">
            <v>Изолация на външна стена , Изолация на под, Изолация на покрив, Мерки по осветление, Подмяна на дограма</v>
          </cell>
          <cell r="V1526">
            <v>1020437.54</v>
          </cell>
          <cell r="W1526">
            <v>743.97</v>
          </cell>
          <cell r="X1526">
            <v>171755.51</v>
          </cell>
          <cell r="Y1526">
            <v>778611.65</v>
          </cell>
          <cell r="Z1526">
            <v>4.5331999999999999</v>
          </cell>
          <cell r="AA1526" t="str">
            <v>„НП за ЕЕ на МЖС"</v>
          </cell>
          <cell r="AB1526">
            <v>59.56</v>
          </cell>
        </row>
        <row r="1527">
          <cell r="A1527">
            <v>176824057</v>
          </cell>
          <cell r="B1527" t="str">
            <v>СДРУЖЕНИЕ НА СОБСТВЕНИЦИТЕ"гр.КЮСТЕНДИЛ, ул.ЦАР ОСВОБОДИТЕЛ #276,бл.34</v>
          </cell>
          <cell r="C1527" t="str">
            <v>МЖС</v>
          </cell>
          <cell r="D1527" t="str">
            <v>обл.КЮСТЕНДИЛ</v>
          </cell>
          <cell r="E1527" t="str">
            <v>общ.КЮСТЕНДИЛ</v>
          </cell>
          <cell r="F1527" t="str">
            <v>гр.КЮСТЕНДИЛ</v>
          </cell>
          <cell r="G1527" t="str">
            <v>"ГРАНД ПЛЮС" ЕООД</v>
          </cell>
          <cell r="H1527" t="str">
            <v>376ГРП075</v>
          </cell>
          <cell r="I1527">
            <v>42454</v>
          </cell>
          <cell r="J1527" t="str">
            <v>1980</v>
          </cell>
          <cell r="K1527">
            <v>5241</v>
          </cell>
          <cell r="L1527">
            <v>4703</v>
          </cell>
          <cell r="M1527">
            <v>199</v>
          </cell>
          <cell r="N1527">
            <v>75.400000000000006</v>
          </cell>
          <cell r="O1527">
            <v>598570</v>
          </cell>
          <cell r="P1527">
            <v>936344</v>
          </cell>
          <cell r="Q1527">
            <v>354680</v>
          </cell>
          <cell r="R1527">
            <v>0</v>
          </cell>
          <cell r="S1527" t="str">
            <v>G</v>
          </cell>
          <cell r="T1527" t="str">
            <v>С</v>
          </cell>
          <cell r="U1527" t="str">
            <v>Изолация на външна стена , Изолация на под, Изолация на покрив, Мерки по осветление, Подмяна на дограма</v>
          </cell>
          <cell r="V1527">
            <v>581657.35</v>
          </cell>
          <cell r="W1527">
            <v>197.43</v>
          </cell>
          <cell r="X1527">
            <v>67334.11</v>
          </cell>
          <cell r="Y1527">
            <v>436317.58</v>
          </cell>
          <cell r="Z1527">
            <v>6.4798</v>
          </cell>
          <cell r="AA1527" t="str">
            <v>„НП за ЕЕ на МЖС"</v>
          </cell>
          <cell r="AB1527">
            <v>62.12</v>
          </cell>
        </row>
        <row r="1528">
          <cell r="A1528">
            <v>176831774</v>
          </cell>
          <cell r="B1528" t="str">
            <v>СДРУЖЕНИЕ НА СОБСТВЕНИЦИТЕ"гр.КЮСТЕНДИЛ,ул.БУЗЛУДЖА,#85</v>
          </cell>
          <cell r="C1528" t="str">
            <v>МЖС</v>
          </cell>
          <cell r="D1528" t="str">
            <v>обл.КЮСТЕНДИЛ</v>
          </cell>
          <cell r="E1528" t="str">
            <v>общ.КЮСТЕНДИЛ</v>
          </cell>
          <cell r="F1528" t="str">
            <v>гр.КЮСТЕНДИЛ</v>
          </cell>
          <cell r="G1528" t="str">
            <v>"ГРАНД ПЛЮС" ЕООД</v>
          </cell>
          <cell r="H1528" t="str">
            <v>376ГРП076</v>
          </cell>
          <cell r="I1528">
            <v>42454</v>
          </cell>
          <cell r="J1528" t="str">
            <v>1967</v>
          </cell>
          <cell r="K1528">
            <v>8081</v>
          </cell>
          <cell r="L1528">
            <v>7092</v>
          </cell>
          <cell r="M1528">
            <v>140</v>
          </cell>
          <cell r="N1528">
            <v>68.900000000000006</v>
          </cell>
          <cell r="O1528">
            <v>769258</v>
          </cell>
          <cell r="P1528">
            <v>993812</v>
          </cell>
          <cell r="Q1528">
            <v>488350</v>
          </cell>
          <cell r="R1528">
            <v>0</v>
          </cell>
          <cell r="S1528" t="str">
            <v>F</v>
          </cell>
          <cell r="T1528" t="str">
            <v>С</v>
          </cell>
          <cell r="U1528" t="str">
            <v>Изолация на външна стена , Изолация на под, Изолация на покрив, Мерки по осветление, Подмяна на дограма</v>
          </cell>
          <cell r="V1528">
            <v>505453.96</v>
          </cell>
          <cell r="W1528">
            <v>314.18</v>
          </cell>
          <cell r="X1528">
            <v>75803.149999999994</v>
          </cell>
          <cell r="Y1528">
            <v>544607.35</v>
          </cell>
          <cell r="Z1528">
            <v>7.1844000000000001</v>
          </cell>
          <cell r="AA1528" t="str">
            <v>„НП за ЕЕ на МЖС"</v>
          </cell>
          <cell r="AB1528">
            <v>50.86</v>
          </cell>
        </row>
        <row r="1529">
          <cell r="A1529">
            <v>176839529</v>
          </cell>
          <cell r="B1529" t="str">
            <v>СДРУЖЕНИЕ НА СОБСТВЕНИЦИТЕ"гр.КЮСТЕНДИЛ,ул.РАКОВСКИ #22,бл.4</v>
          </cell>
          <cell r="C1529" t="str">
            <v>МЖС</v>
          </cell>
          <cell r="D1529" t="str">
            <v>обл.КЮСТЕНДИЛ</v>
          </cell>
          <cell r="E1529" t="str">
            <v>общ.КЮСТЕНДИЛ</v>
          </cell>
          <cell r="F1529" t="str">
            <v>гр.КЮСТЕНДИЛ</v>
          </cell>
          <cell r="G1529" t="str">
            <v>"ГРАНД ПЛЮС" ЕООД</v>
          </cell>
          <cell r="H1529" t="str">
            <v>376ГРП077</v>
          </cell>
          <cell r="I1529">
            <v>42454</v>
          </cell>
          <cell r="J1529" t="str">
            <v>1969</v>
          </cell>
          <cell r="K1529">
            <v>6982.7</v>
          </cell>
          <cell r="L1529">
            <v>6602</v>
          </cell>
          <cell r="M1529">
            <v>150.30000000000001</v>
          </cell>
          <cell r="N1529">
            <v>70</v>
          </cell>
          <cell r="O1529">
            <v>354324</v>
          </cell>
          <cell r="P1529">
            <v>992090</v>
          </cell>
          <cell r="Q1529">
            <v>462000</v>
          </cell>
          <cell r="R1529">
            <v>0</v>
          </cell>
          <cell r="S1529" t="str">
            <v>E</v>
          </cell>
          <cell r="T1529" t="str">
            <v>С</v>
          </cell>
          <cell r="U1529" t="str">
            <v>Изолация на външна стена , Изолация на под, Изолация на покрив, Мерки по осветление, Подмяна на дограма</v>
          </cell>
          <cell r="V1529">
            <v>530009.91</v>
          </cell>
          <cell r="W1529">
            <v>262.05</v>
          </cell>
          <cell r="X1529">
            <v>72166.47</v>
          </cell>
          <cell r="Y1529">
            <v>432912.7</v>
          </cell>
          <cell r="Z1529">
            <v>5.9988000000000001</v>
          </cell>
          <cell r="AA1529" t="str">
            <v>„НП за ЕЕ на МЖС"</v>
          </cell>
          <cell r="AB1529">
            <v>53.42</v>
          </cell>
        </row>
        <row r="1530">
          <cell r="A1530">
            <v>176826987</v>
          </cell>
          <cell r="B1530" t="str">
            <v>СДРУЖЕНИЕ НА СОБСТВЕНИЦИТЕ"гр.КЮСТЕНДИЛ, ул.ГЛАДСТОН #21"</v>
          </cell>
          <cell r="C1530" t="str">
            <v>МЖС-КЮСТЕНДИЛ, "ГЛАДСТОН" 21, БЛ. 43</v>
          </cell>
          <cell r="D1530" t="str">
            <v>обл.КЮСТЕНДИЛ</v>
          </cell>
          <cell r="E1530" t="str">
            <v>общ.КЮСТЕНДИЛ</v>
          </cell>
          <cell r="F1530" t="str">
            <v>гр.КЮСТЕНДИЛ</v>
          </cell>
          <cell r="G1530" t="str">
            <v>"ГРАНД ПЛЮС" ЕООД</v>
          </cell>
          <cell r="H1530" t="str">
            <v>376ГРП082</v>
          </cell>
          <cell r="I1530">
            <v>42593</v>
          </cell>
          <cell r="J1530" t="str">
            <v>1988</v>
          </cell>
          <cell r="K1530">
            <v>3575.71</v>
          </cell>
          <cell r="L1530">
            <v>3193</v>
          </cell>
          <cell r="M1530">
            <v>178.1</v>
          </cell>
          <cell r="N1530">
            <v>81.3</v>
          </cell>
          <cell r="O1530">
            <v>268031</v>
          </cell>
          <cell r="P1530">
            <v>568637</v>
          </cell>
          <cell r="Q1530">
            <v>259450</v>
          </cell>
          <cell r="R1530">
            <v>0</v>
          </cell>
          <cell r="S1530" t="str">
            <v>F</v>
          </cell>
          <cell r="T1530" t="str">
            <v>С</v>
          </cell>
          <cell r="U1530" t="str">
            <v>Изолация на външна стена , Изолация на под, Изолация на покрив, Мерки по осветление, Подмяна на дограма</v>
          </cell>
          <cell r="V1530">
            <v>309178.90000000002</v>
          </cell>
          <cell r="W1530">
            <v>142.97</v>
          </cell>
          <cell r="X1530">
            <v>40917.58</v>
          </cell>
          <cell r="Y1530">
            <v>359391.81</v>
          </cell>
          <cell r="Z1530">
            <v>8.7833000000000006</v>
          </cell>
          <cell r="AA1530" t="str">
            <v>„НП за ЕЕ на МЖС"</v>
          </cell>
          <cell r="AB1530">
            <v>54.37</v>
          </cell>
        </row>
        <row r="1531">
          <cell r="A1531">
            <v>176985530</v>
          </cell>
          <cell r="B1531" t="str">
            <v>СДРУЖЕНИЕ НА СОБСТВЕНИЦИТЕ"КЛИМЕНТ ОХРИДСКИ #5", ГР. КЮСТЕНДИЛ</v>
          </cell>
          <cell r="C1531" t="str">
            <v>МЖС-КЮСТЕНДИЛ, "КЛИМЕНТ ОХРИДСКИ" 5</v>
          </cell>
          <cell r="D1531" t="str">
            <v>обл.КЮСТЕНДИЛ</v>
          </cell>
          <cell r="E1531" t="str">
            <v>общ.КЮСТЕНДИЛ</v>
          </cell>
          <cell r="F1531" t="str">
            <v>гр.КЮСТЕНДИЛ</v>
          </cell>
          <cell r="G1531" t="str">
            <v>"ГРАНД ПЛЮС" ЕООД</v>
          </cell>
          <cell r="H1531" t="str">
            <v>376ГРП083</v>
          </cell>
          <cell r="I1531">
            <v>42593</v>
          </cell>
          <cell r="J1531" t="str">
            <v>1969</v>
          </cell>
          <cell r="K1531">
            <v>4038.08</v>
          </cell>
          <cell r="L1531">
            <v>2714</v>
          </cell>
          <cell r="M1531">
            <v>158.30000000000001</v>
          </cell>
          <cell r="N1531">
            <v>85.9</v>
          </cell>
          <cell r="O1531">
            <v>229358</v>
          </cell>
          <cell r="P1531">
            <v>429736</v>
          </cell>
          <cell r="Q1531">
            <v>233240</v>
          </cell>
          <cell r="R1531">
            <v>0</v>
          </cell>
          <cell r="S1531" t="str">
            <v>E</v>
          </cell>
          <cell r="T1531" t="str">
            <v>С</v>
          </cell>
          <cell r="U1531" t="str">
            <v>Изолация на външна стена , Изолация на под, Изолация на покрив, Мерки по осветление, Подмяна на дограма</v>
          </cell>
          <cell r="V1531">
            <v>196497.7</v>
          </cell>
          <cell r="W1531">
            <v>80.489999999999995</v>
          </cell>
          <cell r="X1531">
            <v>23326.28</v>
          </cell>
          <cell r="Y1531">
            <v>294295.74</v>
          </cell>
          <cell r="Z1531">
            <v>12.616400000000001</v>
          </cell>
          <cell r="AA1531" t="str">
            <v>„НП за ЕЕ на МЖС"</v>
          </cell>
          <cell r="AB1531">
            <v>45.72</v>
          </cell>
        </row>
        <row r="1532">
          <cell r="A1532">
            <v>177000925</v>
          </cell>
          <cell r="B1532" t="str">
            <v>СДРУЖЕНИЕ НА СОБСТВЕНИЦИТЕ"гр.Кюстендил,ул.Александър Димитров #41,бл.48"</v>
          </cell>
          <cell r="C1532" t="str">
            <v>МЖС-КЮСТЕНДИЛ, "АЛ. ДИМИТРОВ" 41, БЛ. 48</v>
          </cell>
          <cell r="D1532" t="str">
            <v>обл.КЮСТЕНДИЛ</v>
          </cell>
          <cell r="E1532" t="str">
            <v>общ.КЮСТЕНДИЛ</v>
          </cell>
          <cell r="F1532" t="str">
            <v>гр.КЮСТЕНДИЛ</v>
          </cell>
          <cell r="G1532" t="str">
            <v>"ГРАНД ПЛЮС" ЕООД</v>
          </cell>
          <cell r="H1532" t="str">
            <v>376ГРП084</v>
          </cell>
          <cell r="I1532">
            <v>42593</v>
          </cell>
          <cell r="J1532" t="str">
            <v>1974</v>
          </cell>
          <cell r="K1532">
            <v>3135.76</v>
          </cell>
          <cell r="L1532">
            <v>2644</v>
          </cell>
          <cell r="M1532">
            <v>181.2</v>
          </cell>
          <cell r="N1532">
            <v>80.900000000000006</v>
          </cell>
          <cell r="O1532">
            <v>253081</v>
          </cell>
          <cell r="P1532">
            <v>479024</v>
          </cell>
          <cell r="Q1532">
            <v>213970</v>
          </cell>
          <cell r="R1532">
            <v>0</v>
          </cell>
          <cell r="S1532" t="str">
            <v>E</v>
          </cell>
          <cell r="T1532" t="str">
            <v>С</v>
          </cell>
          <cell r="U1532" t="str">
            <v>Изолация на външна стена , Изолация на под, Изолация на покрив, Мерки по осветление, Подмяна на дограма</v>
          </cell>
          <cell r="V1532">
            <v>265046.96999999997</v>
          </cell>
          <cell r="W1532">
            <v>80.069999999999993</v>
          </cell>
          <cell r="X1532">
            <v>29144.29</v>
          </cell>
          <cell r="Y1532">
            <v>262837.34000000003</v>
          </cell>
          <cell r="Z1532">
            <v>9.0183999999999997</v>
          </cell>
          <cell r="AA1532" t="str">
            <v>„НП за ЕЕ на МЖС"</v>
          </cell>
          <cell r="AB1532">
            <v>55.33</v>
          </cell>
        </row>
        <row r="1533">
          <cell r="A1533">
            <v>176982694</v>
          </cell>
          <cell r="B1533" t="str">
            <v>СДРУЖЕНИЕ НА СОБСТВЕНИЦИТЕ"гр.КЮСТЕНДИЛ,ул.ЦАР ОСВОБОДИТЕЛ #328,бл.121"</v>
          </cell>
          <cell r="C1533" t="str">
            <v>МЖС-КЮСТЕНДИЛ, "ЦАР ОСВОБОДИТЕЛ" 328, БЛ. 121</v>
          </cell>
          <cell r="D1533" t="str">
            <v>обл.КЮСТЕНДИЛ</v>
          </cell>
          <cell r="E1533" t="str">
            <v>общ.КЮСТЕНДИЛ</v>
          </cell>
          <cell r="F1533" t="str">
            <v>гр.КЮСТЕНДИЛ</v>
          </cell>
          <cell r="G1533" t="str">
            <v>"ГРАНД ПЛЮС" ЕООД</v>
          </cell>
          <cell r="H1533" t="str">
            <v>376ГРП085</v>
          </cell>
          <cell r="I1533">
            <v>42593</v>
          </cell>
          <cell r="J1533" t="str">
            <v>1985</v>
          </cell>
          <cell r="K1533">
            <v>3575.71</v>
          </cell>
          <cell r="L1533">
            <v>3193</v>
          </cell>
          <cell r="M1533">
            <v>247</v>
          </cell>
          <cell r="N1533">
            <v>94.9</v>
          </cell>
          <cell r="O1533">
            <v>347743</v>
          </cell>
          <cell r="P1533">
            <v>788782</v>
          </cell>
          <cell r="Q1533">
            <v>303000</v>
          </cell>
          <cell r="R1533">
            <v>0</v>
          </cell>
          <cell r="S1533" t="str">
            <v>F</v>
          </cell>
          <cell r="T1533" t="str">
            <v>С</v>
          </cell>
          <cell r="U1533" t="str">
            <v>Изолация на външна стена , Изолация на под, Изолация на покрив, Мерки по осветление, Подмяна на дограма</v>
          </cell>
          <cell r="V1533">
            <v>485723.36</v>
          </cell>
          <cell r="W1533">
            <v>67.41</v>
          </cell>
          <cell r="X1533">
            <v>42847.77</v>
          </cell>
          <cell r="Y1533">
            <v>354725.32</v>
          </cell>
          <cell r="Z1533">
            <v>8.2787000000000006</v>
          </cell>
          <cell r="AA1533" t="str">
            <v>„НП за ЕЕ на МЖС"</v>
          </cell>
          <cell r="AB1533">
            <v>61.57</v>
          </cell>
        </row>
        <row r="1534">
          <cell r="A1534">
            <v>177008669</v>
          </cell>
          <cell r="B1534" t="str">
            <v>СДРУЖЕНИЕ НА СОБСТВЕНИЦИТЕ"гр.Кюстендил,ул.Цар Освободител #326,бл.120"</v>
          </cell>
          <cell r="C1534" t="str">
            <v>МЖС-КЮСТЕНДИЛ, "ЦАР ОСВОБОДИТЕЛ" 326, БЛ. 120</v>
          </cell>
          <cell r="D1534" t="str">
            <v>обл.КЮСТЕНДИЛ</v>
          </cell>
          <cell r="E1534" t="str">
            <v>общ.КЮСТЕНДИЛ</v>
          </cell>
          <cell r="F1534" t="str">
            <v>гр.КЮСТЕНДИЛ</v>
          </cell>
          <cell r="G1534" t="str">
            <v>"ГРАНД ПЛЮС" ЕООД</v>
          </cell>
          <cell r="H1534" t="str">
            <v>376ГРП086</v>
          </cell>
          <cell r="I1534">
            <v>42593</v>
          </cell>
          <cell r="J1534" t="str">
            <v>1986</v>
          </cell>
          <cell r="K1534">
            <v>3575.71</v>
          </cell>
          <cell r="L1534">
            <v>3193</v>
          </cell>
          <cell r="M1534">
            <v>276.3</v>
          </cell>
          <cell r="N1534">
            <v>102.1</v>
          </cell>
          <cell r="O1534">
            <v>465089</v>
          </cell>
          <cell r="P1534">
            <v>882217</v>
          </cell>
          <cell r="Q1534">
            <v>325911</v>
          </cell>
          <cell r="R1534">
            <v>0</v>
          </cell>
          <cell r="S1534" t="str">
            <v>F</v>
          </cell>
          <cell r="T1534" t="str">
            <v>С</v>
          </cell>
          <cell r="U1534" t="str">
            <v>Изолация на външна стена , Изолация на под, Изолация на покрив, Мерки по осветление, Подмяна на дограма</v>
          </cell>
          <cell r="V1534">
            <v>556306.59</v>
          </cell>
          <cell r="W1534">
            <v>153.29</v>
          </cell>
          <cell r="X1534">
            <v>38507.46</v>
          </cell>
          <cell r="Y1534">
            <v>348326.68</v>
          </cell>
          <cell r="Z1534">
            <v>9.0456000000000003</v>
          </cell>
          <cell r="AA1534" t="str">
            <v>„НП за ЕЕ на МЖС"</v>
          </cell>
          <cell r="AB1534">
            <v>63.05</v>
          </cell>
        </row>
        <row r="1535">
          <cell r="A1535">
            <v>176815318</v>
          </cell>
          <cell r="B1535" t="str">
            <v>СДРУЖЕНИЕ НА СОБСТВЕНИЦИТЕ-БЛАГОЕВГРАД, ЖК АЛЕН МАК, БЛ.36</v>
          </cell>
          <cell r="C1535" t="str">
            <v>ЖИЛИЩЕН БЛОК 36, вх. А ,Б, В</v>
          </cell>
          <cell r="D1535" t="str">
            <v>обл.БЛАГОЕВГРАД</v>
          </cell>
          <cell r="E1535" t="str">
            <v>общ.БЛАГОЕВГРАД</v>
          </cell>
          <cell r="F1535" t="str">
            <v>гр.БЛАГОЕВГРАД</v>
          </cell>
          <cell r="G1535" t="str">
            <v>"ЕНЕРДЖИКОРЕКТ" ЕООД</v>
          </cell>
          <cell r="H1535" t="str">
            <v>379ЕНЕ023</v>
          </cell>
          <cell r="I1535">
            <v>42040</v>
          </cell>
          <cell r="J1535" t="str">
            <v>1990</v>
          </cell>
          <cell r="K1535">
            <v>3472</v>
          </cell>
          <cell r="L1535">
            <v>3201</v>
          </cell>
          <cell r="M1535">
            <v>172.8</v>
          </cell>
          <cell r="N1535">
            <v>88.2</v>
          </cell>
          <cell r="O1535">
            <v>553247</v>
          </cell>
          <cell r="P1535">
            <v>553247</v>
          </cell>
          <cell r="Q1535">
            <v>282440</v>
          </cell>
          <cell r="R1535">
            <v>0</v>
          </cell>
          <cell r="S1535" t="str">
            <v>E</v>
          </cell>
          <cell r="T1535" t="str">
            <v>С</v>
          </cell>
          <cell r="U1535" t="str">
            <v>Изолация на външна стена , Изолация на под, Изолация на покрив, Мерки по осветление, Подмяна на дограма</v>
          </cell>
          <cell r="V1535">
            <v>270799</v>
          </cell>
          <cell r="W1535">
            <v>40.14</v>
          </cell>
          <cell r="X1535">
            <v>46718.33</v>
          </cell>
          <cell r="Y1535">
            <v>377908</v>
          </cell>
          <cell r="Z1535">
            <v>8.0890000000000004</v>
          </cell>
          <cell r="AA1535" t="str">
            <v>„НП за ЕЕ на МЖС"</v>
          </cell>
          <cell r="AB1535">
            <v>48.94</v>
          </cell>
        </row>
        <row r="1536">
          <cell r="A1536">
            <v>176814974</v>
          </cell>
          <cell r="B1536" t="str">
            <v>СДРУЖЕНИЕ НА СОБСТВЕНИЦИТЕ-БЛАГОЕВГРАД, ЖК ЗАПАД, БЛ.55</v>
          </cell>
          <cell r="C1536" t="str">
            <v>ЖИЛИЩЕН БЛОК 55</v>
          </cell>
          <cell r="D1536" t="str">
            <v>обл.БЛАГОЕВГРАД</v>
          </cell>
          <cell r="E1536" t="str">
            <v>общ.БЛАГОЕВГРАД</v>
          </cell>
          <cell r="F1536" t="str">
            <v>гр.БЛАГОЕВГРАД</v>
          </cell>
          <cell r="G1536" t="str">
            <v>"ЕНЕРДЖИКОРЕКТ" ЕООД</v>
          </cell>
          <cell r="H1536" t="str">
            <v>379ЕНЕ024</v>
          </cell>
          <cell r="I1536">
            <v>42040</v>
          </cell>
          <cell r="J1536" t="str">
            <v>1977</v>
          </cell>
          <cell r="K1536">
            <v>5768</v>
          </cell>
          <cell r="L1536">
            <v>5464</v>
          </cell>
          <cell r="M1536">
            <v>136.6</v>
          </cell>
          <cell r="N1536">
            <v>74.900000000000006</v>
          </cell>
          <cell r="O1536">
            <v>746482</v>
          </cell>
          <cell r="P1536">
            <v>746482</v>
          </cell>
          <cell r="Q1536">
            <v>409100</v>
          </cell>
          <cell r="R1536">
            <v>0</v>
          </cell>
          <cell r="S1536" t="str">
            <v>D</v>
          </cell>
          <cell r="T1536" t="str">
            <v>С</v>
          </cell>
          <cell r="U1536" t="str">
            <v>Изолация на външна стена , Изолация на под, Изолация на покрив, Подмяна на дограма</v>
          </cell>
          <cell r="V1536">
            <v>337380</v>
          </cell>
          <cell r="W1536">
            <v>104.8</v>
          </cell>
          <cell r="X1536">
            <v>78441</v>
          </cell>
          <cell r="Y1536">
            <v>462212</v>
          </cell>
          <cell r="Z1536">
            <v>5.8924000000000003</v>
          </cell>
          <cell r="AA1536" t="str">
            <v>„НП за ЕЕ на МЖС"</v>
          </cell>
          <cell r="AB1536">
            <v>45.19</v>
          </cell>
        </row>
        <row r="1537">
          <cell r="A1537">
            <v>176817290</v>
          </cell>
          <cell r="B1537" t="str">
            <v>СДРУЖЕНИЕ НА СОБСТВЕНИЦИТЕ-БЛАГОЕВГРАД, УЛ. БРАТЯ ИВАНОВИ -1</v>
          </cell>
          <cell r="C1537" t="str">
            <v>ЖИЛИЩЕН БЛОК "ЛИРА"</v>
          </cell>
          <cell r="D1537" t="str">
            <v>обл.БЛАГОЕВГРАД</v>
          </cell>
          <cell r="E1537" t="str">
            <v>общ.БЛАГОЕВГРАД</v>
          </cell>
          <cell r="F1537" t="str">
            <v>гр.БЛАГОЕВГРАД</v>
          </cell>
          <cell r="G1537" t="str">
            <v>"ЕНЕРДЖИКОРЕКТ" ЕООД</v>
          </cell>
          <cell r="H1537" t="str">
            <v>379ЕНЕ025</v>
          </cell>
          <cell r="I1537">
            <v>42040</v>
          </cell>
          <cell r="J1537" t="str">
            <v>1975</v>
          </cell>
          <cell r="K1537">
            <v>5768</v>
          </cell>
          <cell r="L1537">
            <v>5464</v>
          </cell>
          <cell r="M1537">
            <v>142.69999999999999</v>
          </cell>
          <cell r="N1537">
            <v>74.3</v>
          </cell>
          <cell r="O1537">
            <v>779917</v>
          </cell>
          <cell r="P1537">
            <v>779916</v>
          </cell>
          <cell r="Q1537">
            <v>406000</v>
          </cell>
          <cell r="R1537">
            <v>0</v>
          </cell>
          <cell r="S1537" t="str">
            <v>F</v>
          </cell>
          <cell r="T1537" t="str">
            <v>С</v>
          </cell>
          <cell r="U1537" t="str">
            <v>Изолация на външна стена , Изолация на под, Изолация на покрив, Подмяна на дограма</v>
          </cell>
          <cell r="V1537">
            <v>373878</v>
          </cell>
          <cell r="W1537">
            <v>103.47</v>
          </cell>
          <cell r="X1537">
            <v>82253</v>
          </cell>
          <cell r="Y1537">
            <v>452744</v>
          </cell>
          <cell r="Z1537">
            <v>5.5042</v>
          </cell>
          <cell r="AA1537" t="str">
            <v>„НП за ЕЕ на МЖС"</v>
          </cell>
          <cell r="AB1537">
            <v>47.93</v>
          </cell>
        </row>
        <row r="1538">
          <cell r="A1538">
            <v>176833309</v>
          </cell>
          <cell r="B1538" t="str">
            <v>СДРУЖЕНИЕ НА СОБСТВЕНИЦИТЕ "ПРОЛЕТ, ГР.БЕЛОГРАДЧИК, ОБЩ.БЕЛОГРАДЧИК, УЛ. "МИДЖУР" N:1, ВХ.А-В"</v>
          </cell>
          <cell r="C1538" t="str">
            <v>ЖИЛ. БЛОК ПРОЛЕТ</v>
          </cell>
          <cell r="D1538" t="str">
            <v>обл.ВИДИН</v>
          </cell>
          <cell r="E1538" t="str">
            <v>общ.БЕЛОГРАДЧИК</v>
          </cell>
          <cell r="F1538" t="str">
            <v>гр.БЕЛОГРАДЧИК</v>
          </cell>
          <cell r="G1538" t="str">
            <v>"ЕНЕРДЖИКОРЕКТ" ЕООД</v>
          </cell>
          <cell r="H1538" t="str">
            <v>379ЕНЕ028</v>
          </cell>
          <cell r="I1538">
            <v>42166</v>
          </cell>
          <cell r="J1538" t="str">
            <v>1974</v>
          </cell>
          <cell r="K1538">
            <v>3043.77</v>
          </cell>
          <cell r="L1538">
            <v>2240</v>
          </cell>
          <cell r="M1538">
            <v>231.6</v>
          </cell>
          <cell r="N1538">
            <v>99</v>
          </cell>
          <cell r="O1538">
            <v>367578</v>
          </cell>
          <cell r="P1538">
            <v>518757</v>
          </cell>
          <cell r="Q1538">
            <v>221700</v>
          </cell>
          <cell r="R1538">
            <v>0</v>
          </cell>
          <cell r="S1538" t="str">
            <v>E</v>
          </cell>
          <cell r="T1538" t="str">
            <v>С</v>
          </cell>
          <cell r="U1538" t="str">
            <v>Изолация на външна стена , Изолация на под, Изолация на покрив, Мерки по осветление, Подмяна на дограма</v>
          </cell>
          <cell r="V1538">
            <v>297087</v>
          </cell>
          <cell r="W1538">
            <v>27.87</v>
          </cell>
          <cell r="X1538">
            <v>40525</v>
          </cell>
          <cell r="Y1538">
            <v>367035</v>
          </cell>
          <cell r="Z1538">
            <v>9.0570000000000004</v>
          </cell>
          <cell r="AA1538" t="str">
            <v>„НП за ЕЕ на МЖС"</v>
          </cell>
          <cell r="AB1538">
            <v>57.26</v>
          </cell>
        </row>
        <row r="1539">
          <cell r="A1539">
            <v>176831831</v>
          </cell>
          <cell r="B1539" t="str">
            <v xml:space="preserve">СДРУЖЕНИЕ НА СОБСТВЕНИЦИТЕ "ВЕНЕЦ, ГР.БЕЛОГРАДЧИК, ОБЩ.БЕЛОГРАДЧИК, УЛ. "СТАРА ПЛАНИНА N:2"" </v>
          </cell>
          <cell r="C1539" t="str">
            <v>ЖИЛ. БЛОК ТЕЛЕФОНЕН ЗАВОД</v>
          </cell>
          <cell r="D1539" t="str">
            <v>обл.ВИДИН</v>
          </cell>
          <cell r="E1539" t="str">
            <v>общ.БЕЛОГРАДЧИК</v>
          </cell>
          <cell r="F1539" t="str">
            <v>гр.БЕЛОГРАДЧИК</v>
          </cell>
          <cell r="G1539" t="str">
            <v>"ЕНЕРДЖИКОРЕКТ" ЕООД</v>
          </cell>
          <cell r="H1539" t="str">
            <v>379ЕНЕ029</v>
          </cell>
          <cell r="I1539">
            <v>42166</v>
          </cell>
          <cell r="J1539" t="str">
            <v>1970</v>
          </cell>
          <cell r="K1539">
            <v>3043.77</v>
          </cell>
          <cell r="L1539">
            <v>2240</v>
          </cell>
          <cell r="M1539">
            <v>231.9</v>
          </cell>
          <cell r="N1539">
            <v>107.8</v>
          </cell>
          <cell r="O1539">
            <v>403287</v>
          </cell>
          <cell r="P1539">
            <v>519369</v>
          </cell>
          <cell r="Q1539">
            <v>241600</v>
          </cell>
          <cell r="R1539">
            <v>0</v>
          </cell>
          <cell r="S1539" t="str">
            <v>E</v>
          </cell>
          <cell r="T1539" t="str">
            <v>С</v>
          </cell>
          <cell r="U1539" t="str">
            <v>Изолация на външна стена , Изолация на под, Изолация на покрив, Мерки по осветление, Подмяна на дограма</v>
          </cell>
          <cell r="V1539">
            <v>277801</v>
          </cell>
          <cell r="W1539">
            <v>30.495999999999999</v>
          </cell>
          <cell r="X1539">
            <v>39301</v>
          </cell>
          <cell r="Y1539">
            <v>347162</v>
          </cell>
          <cell r="Z1539">
            <v>8.8333999999999993</v>
          </cell>
          <cell r="AA1539" t="str">
            <v>„НП за ЕЕ на МЖС"</v>
          </cell>
          <cell r="AB1539">
            <v>53.48</v>
          </cell>
        </row>
        <row r="1540">
          <cell r="A1540">
            <v>176846947</v>
          </cell>
          <cell r="B1540" t="str">
            <v>СДРУЖЕНИЕ НА СОБСТВЕНИЦИТЕ "КОЛЬО ФИЧЕТО, ГР.БЕЛОГРАДЧИК,  БУЛ. СЪЕДИНЕНИЕ" #25</v>
          </cell>
          <cell r="C1540" t="str">
            <v>ЖИЛ. БЛОК КОЛЬО ФИЧЕТО</v>
          </cell>
          <cell r="D1540" t="str">
            <v>обл.ВИДИН</v>
          </cell>
          <cell r="E1540" t="str">
            <v>общ.БЕЛОГРАДЧИК</v>
          </cell>
          <cell r="F1540" t="str">
            <v>гр.БЕЛОГРАДЧИК</v>
          </cell>
          <cell r="G1540" t="str">
            <v>"ЕНЕРДЖИКОРЕКТ" ЕООД</v>
          </cell>
          <cell r="H1540" t="str">
            <v>379ЕНЕ030</v>
          </cell>
          <cell r="I1540">
            <v>42166</v>
          </cell>
          <cell r="J1540" t="str">
            <v>1974</v>
          </cell>
          <cell r="K1540">
            <v>5635.26</v>
          </cell>
          <cell r="L1540">
            <v>4172</v>
          </cell>
          <cell r="M1540">
            <v>212.9</v>
          </cell>
          <cell r="N1540">
            <v>90.6</v>
          </cell>
          <cell r="O1540">
            <v>710793</v>
          </cell>
          <cell r="P1540">
            <v>888051</v>
          </cell>
          <cell r="Q1540">
            <v>378000</v>
          </cell>
          <cell r="R1540">
            <v>0</v>
          </cell>
          <cell r="S1540" t="str">
            <v>E</v>
          </cell>
          <cell r="T1540" t="str">
            <v>С</v>
          </cell>
          <cell r="U1540" t="str">
            <v>Изолация на външна стена , Изолация на под, Изолация на покрив, Мерки по осветление, Подмяна на дограма</v>
          </cell>
          <cell r="V1540">
            <v>509935</v>
          </cell>
          <cell r="W1540">
            <v>57.45</v>
          </cell>
          <cell r="X1540">
            <v>72636</v>
          </cell>
          <cell r="Y1540">
            <v>622663</v>
          </cell>
          <cell r="Z1540">
            <v>8.5723000000000003</v>
          </cell>
          <cell r="AA1540" t="str">
            <v>„НП за ЕЕ на МЖС"</v>
          </cell>
          <cell r="AB1540">
            <v>57.42</v>
          </cell>
        </row>
        <row r="1541">
          <cell r="A1541">
            <v>176830537</v>
          </cell>
          <cell r="B1541" t="str">
            <v>СДРУЖЕНИЕ НА СОБСТВЕНИЦИТЕ "ЕДЕЛВАЙС", ГР.БЕЛОГРАДЧИК, УЛ. МИДЖУР N:3, ВХ.А-В</v>
          </cell>
          <cell r="C1541" t="str">
            <v>ЖИЛ. БЛОК ЕДЕЛВАЙС</v>
          </cell>
          <cell r="D1541" t="str">
            <v>обл.ВИДИН</v>
          </cell>
          <cell r="E1541" t="str">
            <v>общ.БЕЛОГРАДЧИК</v>
          </cell>
          <cell r="F1541" t="str">
            <v>гр.БЕЛОГРАДЧИК</v>
          </cell>
          <cell r="G1541" t="str">
            <v>"ЕНЕРДЖИКОРЕКТ" ЕООД</v>
          </cell>
          <cell r="H1541" t="str">
            <v>379ЕНЕ031</v>
          </cell>
          <cell r="I1541">
            <v>42166</v>
          </cell>
          <cell r="J1541" t="str">
            <v>1970</v>
          </cell>
          <cell r="K1541">
            <v>2480.44</v>
          </cell>
          <cell r="L1541">
            <v>2261</v>
          </cell>
          <cell r="M1541">
            <v>214.7</v>
          </cell>
          <cell r="N1541">
            <v>99.4</v>
          </cell>
          <cell r="O1541">
            <v>417959</v>
          </cell>
          <cell r="P1541">
            <v>485374</v>
          </cell>
          <cell r="Q1541">
            <v>224800</v>
          </cell>
          <cell r="R1541">
            <v>0</v>
          </cell>
          <cell r="S1541" t="str">
            <v>E</v>
          </cell>
          <cell r="T1541" t="str">
            <v>С</v>
          </cell>
          <cell r="U1541" t="str">
            <v>Изолация на външна стена , Изолация на под, Изолация на покрив, Мерки по осветление, Подмяна на дограма</v>
          </cell>
          <cell r="V1541">
            <v>260625</v>
          </cell>
          <cell r="W1541">
            <v>33.156999999999996</v>
          </cell>
          <cell r="X1541">
            <v>38351</v>
          </cell>
          <cell r="Y1541">
            <v>344719</v>
          </cell>
          <cell r="Z1541">
            <v>8.9885000000000002</v>
          </cell>
          <cell r="AA1541" t="str">
            <v>„НП за ЕЕ на МЖС"</v>
          </cell>
          <cell r="AB1541">
            <v>53.69</v>
          </cell>
        </row>
        <row r="1542">
          <cell r="A1542">
            <v>176836159</v>
          </cell>
          <cell r="B1542" t="str">
            <v>СДРУЖЕНИЕ НА СОБСТВЕНИЦИТЕ ГРАД ИСПЕРИХ, ОБЩИНА ИСПЕРИХ, ОБЛАСТ РАЗГРАД, жк "ВАСИЛ АПРИЛОВ" бл.1, в</v>
          </cell>
          <cell r="C1542" t="str">
            <v>ЖИЛ. БЛОК-ИСПЕРИХ</v>
          </cell>
          <cell r="D1542" t="str">
            <v>обл.РАЗГРАД</v>
          </cell>
          <cell r="E1542" t="str">
            <v>общ.ИСПЕРИХ</v>
          </cell>
          <cell r="F1542" t="str">
            <v>гр.ИСПЕРИХ</v>
          </cell>
          <cell r="G1542" t="str">
            <v>"ЕНЕРДЖИКОРЕКТ" ЕООД</v>
          </cell>
          <cell r="H1542" t="str">
            <v>379ЕНЕ032</v>
          </cell>
          <cell r="I1542">
            <v>42192</v>
          </cell>
          <cell r="J1542" t="str">
            <v>1981</v>
          </cell>
          <cell r="K1542">
            <v>7862.76</v>
          </cell>
          <cell r="L1542">
            <v>7486</v>
          </cell>
          <cell r="M1542">
            <v>195.4</v>
          </cell>
          <cell r="N1542">
            <v>90.4</v>
          </cell>
          <cell r="O1542">
            <v>871375</v>
          </cell>
          <cell r="P1542">
            <v>1462949</v>
          </cell>
          <cell r="Q1542">
            <v>676600</v>
          </cell>
          <cell r="R1542">
            <v>0</v>
          </cell>
          <cell r="S1542" t="str">
            <v>E</v>
          </cell>
          <cell r="T1542" t="str">
            <v>С</v>
          </cell>
          <cell r="U1542" t="str">
            <v>Изолация на външна стена , Изолация на под, Изолация на покрив, Мерки по осветление, Подмяна на дограма</v>
          </cell>
          <cell r="V1542">
            <v>786346</v>
          </cell>
          <cell r="W1542">
            <v>211.34100000000001</v>
          </cell>
          <cell r="X1542">
            <v>147899</v>
          </cell>
          <cell r="Y1542">
            <v>715359</v>
          </cell>
          <cell r="Z1542">
            <v>4.8368000000000002</v>
          </cell>
          <cell r="AA1542" t="str">
            <v>„НП за ЕЕ на МЖС"</v>
          </cell>
          <cell r="AB1542">
            <v>53.75</v>
          </cell>
        </row>
        <row r="1543">
          <cell r="A1543">
            <v>176844184</v>
          </cell>
          <cell r="B1543" t="str">
            <v>СДРУЖЕНИЕ НА СОБСТВЕНИЦИТЕ "ИСПЕРИХ, Ж.К."ВАСИЛ АПРИЛОВ" БЛОК 3, ВХ. А, Б, В"</v>
          </cell>
          <cell r="C1543" t="str">
            <v>ЖИЛ. БЛОК-ИСПЕРИХ, БЛ. 3</v>
          </cell>
          <cell r="D1543" t="str">
            <v>обл.РАЗГРАД</v>
          </cell>
          <cell r="E1543" t="str">
            <v>общ.ИСПЕРИХ</v>
          </cell>
          <cell r="F1543" t="str">
            <v>гр.ИСПЕРИХ</v>
          </cell>
          <cell r="G1543" t="str">
            <v>"ЕНЕРДЖИКОРЕКТ" ЕООД</v>
          </cell>
          <cell r="H1543" t="str">
            <v>379ЕНЕ033</v>
          </cell>
          <cell r="I1543">
            <v>42192</v>
          </cell>
          <cell r="J1543" t="str">
            <v>1983</v>
          </cell>
          <cell r="K1543">
            <v>5335.4</v>
          </cell>
          <cell r="L1543">
            <v>4528</v>
          </cell>
          <cell r="M1543">
            <v>195.5</v>
          </cell>
          <cell r="N1543">
            <v>95.4</v>
          </cell>
          <cell r="O1543">
            <v>504137</v>
          </cell>
          <cell r="P1543">
            <v>885347</v>
          </cell>
          <cell r="Q1543">
            <v>431820</v>
          </cell>
          <cell r="R1543">
            <v>0</v>
          </cell>
          <cell r="S1543" t="str">
            <v>E</v>
          </cell>
          <cell r="T1543" t="str">
            <v>С</v>
          </cell>
          <cell r="U1543" t="str">
            <v>Изолация на външна стена , Изолация на под, Изолация на покрив, Мерки по осветление, Подмяна на дограма</v>
          </cell>
          <cell r="V1543">
            <v>453532</v>
          </cell>
          <cell r="W1543">
            <v>70.343000000000004</v>
          </cell>
          <cell r="X1543">
            <v>67210</v>
          </cell>
          <cell r="Y1543">
            <v>444064</v>
          </cell>
          <cell r="Z1543">
            <v>6.6071</v>
          </cell>
          <cell r="AA1543" t="str">
            <v>„НП за ЕЕ на МЖС"</v>
          </cell>
          <cell r="AB1543">
            <v>51.22</v>
          </cell>
        </row>
        <row r="1544">
          <cell r="A1544">
            <v>176817397</v>
          </cell>
          <cell r="B1544" t="str">
            <v>Сдружение на собствениците "гр. Благоевград, жк Еленово бл.112,113,114</v>
          </cell>
          <cell r="C1544" t="str">
            <v>МЖС - БЛ-ГРАД</v>
          </cell>
          <cell r="D1544" t="str">
            <v>обл.БЛАГОЕВГРАД</v>
          </cell>
          <cell r="E1544" t="str">
            <v>общ.БЛАГОЕВГРАД</v>
          </cell>
          <cell r="F1544" t="str">
            <v>гр.БЛАГОЕВГРАД</v>
          </cell>
          <cell r="G1544" t="str">
            <v>"ЕНЕРДЖИКОРЕКТ" ЕООД</v>
          </cell>
          <cell r="H1544" t="str">
            <v>379ЕНЕ034</v>
          </cell>
          <cell r="I1544">
            <v>42193</v>
          </cell>
          <cell r="J1544" t="str">
            <v>1985</v>
          </cell>
          <cell r="K1544">
            <v>3671</v>
          </cell>
          <cell r="L1544">
            <v>3560</v>
          </cell>
          <cell r="M1544">
            <v>197.6</v>
          </cell>
          <cell r="N1544">
            <v>87.4</v>
          </cell>
          <cell r="O1544">
            <v>390669</v>
          </cell>
          <cell r="P1544">
            <v>703252</v>
          </cell>
          <cell r="Q1544">
            <v>311200</v>
          </cell>
          <cell r="R1544">
            <v>0</v>
          </cell>
          <cell r="S1544" t="str">
            <v>E</v>
          </cell>
          <cell r="T1544" t="str">
            <v>С</v>
          </cell>
          <cell r="U1544" t="str">
            <v>Изолация на външна стена , Изолация на под, Изолация на покрив, Мерки по осветление, Подмяна на дограма</v>
          </cell>
          <cell r="V1544">
            <v>392092</v>
          </cell>
          <cell r="W1544">
            <v>65.790000000000006</v>
          </cell>
          <cell r="X1544">
            <v>62821</v>
          </cell>
          <cell r="Y1544">
            <v>477127.34</v>
          </cell>
          <cell r="Z1544">
            <v>7.5949999999999998</v>
          </cell>
          <cell r="AA1544" t="str">
            <v>„НП за ЕЕ на МЖС"</v>
          </cell>
          <cell r="AB1544">
            <v>55.75</v>
          </cell>
        </row>
        <row r="1545">
          <cell r="A1545">
            <v>176816384</v>
          </cell>
          <cell r="B1545" t="str">
            <v>Сдружение на собствениците "гр. Благоевград, ж.к. "Еленово" бл. 56, 57</v>
          </cell>
          <cell r="C1545" t="str">
            <v>МЖС - БЛАГОЕВГРАД</v>
          </cell>
          <cell r="D1545" t="str">
            <v>обл.БЛАГОЕВГРАД</v>
          </cell>
          <cell r="E1545" t="str">
            <v>общ.БЛАГОЕВГРАД</v>
          </cell>
          <cell r="F1545" t="str">
            <v>гр.БЛАГОЕВГРАД</v>
          </cell>
          <cell r="G1545" t="str">
            <v>"ЕНЕРДЖИКОРЕКТ" ЕООД</v>
          </cell>
          <cell r="H1545" t="str">
            <v>379ЕНЕ035</v>
          </cell>
          <cell r="I1545">
            <v>42193</v>
          </cell>
          <cell r="J1545" t="str">
            <v>1984</v>
          </cell>
          <cell r="K1545">
            <v>3104.23</v>
          </cell>
          <cell r="L1545">
            <v>2896.4</v>
          </cell>
          <cell r="M1545">
            <v>195.9</v>
          </cell>
          <cell r="N1545">
            <v>94</v>
          </cell>
          <cell r="O1545">
            <v>329469</v>
          </cell>
          <cell r="P1545">
            <v>567250</v>
          </cell>
          <cell r="Q1545">
            <v>272300</v>
          </cell>
          <cell r="R1545">
            <v>0</v>
          </cell>
          <cell r="S1545" t="str">
            <v>F</v>
          </cell>
          <cell r="T1545" t="str">
            <v>С</v>
          </cell>
          <cell r="U1545" t="str">
            <v>Изолация на външна стена , Изолация на под, Изолация на покрив, Мерки по осветление, Подмяна на дограма</v>
          </cell>
          <cell r="V1545">
            <v>294952</v>
          </cell>
          <cell r="W1545">
            <v>56.6</v>
          </cell>
          <cell r="X1545">
            <v>49556.800000000003</v>
          </cell>
          <cell r="Y1545">
            <v>359467.5</v>
          </cell>
          <cell r="Z1545">
            <v>7.2535999999999996</v>
          </cell>
          <cell r="AA1545" t="str">
            <v>„НП за ЕЕ на МЖС"</v>
          </cell>
          <cell r="AB1545">
            <v>51.99</v>
          </cell>
        </row>
        <row r="1546">
          <cell r="A1546">
            <v>176816861</v>
          </cell>
          <cell r="B1546" t="str">
            <v>Сдружение на собствениците "гр. Благоевград, ж.к. "Еленово" бл. 216</v>
          </cell>
          <cell r="C1546" t="str">
            <v>ЖСК - БЛАГОЕВГРАД</v>
          </cell>
          <cell r="D1546" t="str">
            <v>обл.БЛАГОЕВГРАД</v>
          </cell>
          <cell r="E1546" t="str">
            <v>общ.БЛАГОЕВГРАД</v>
          </cell>
          <cell r="F1546" t="str">
            <v>гр.БЛАГОЕВГРАД</v>
          </cell>
          <cell r="G1546" t="str">
            <v>"ЕНЕРДЖИКОРЕКТ" ЕООД</v>
          </cell>
          <cell r="H1546" t="str">
            <v>379ЕНЕ036</v>
          </cell>
          <cell r="I1546">
            <v>42193</v>
          </cell>
          <cell r="J1546" t="str">
            <v>1989</v>
          </cell>
          <cell r="K1546">
            <v>2880.35</v>
          </cell>
          <cell r="L1546">
            <v>2753.3</v>
          </cell>
          <cell r="M1546">
            <v>201.4</v>
          </cell>
          <cell r="N1546">
            <v>92</v>
          </cell>
          <cell r="O1546">
            <v>321001</v>
          </cell>
          <cell r="P1546">
            <v>554589</v>
          </cell>
          <cell r="Q1546">
            <v>253000</v>
          </cell>
          <cell r="R1546">
            <v>0</v>
          </cell>
          <cell r="S1546" t="str">
            <v>E</v>
          </cell>
          <cell r="T1546" t="str">
            <v>С</v>
          </cell>
          <cell r="U1546" t="str">
            <v>Изолация на външна стена , Изолация на под, Изолация на покрив, Мерки по осветление, Подмяна на дограма</v>
          </cell>
          <cell r="V1546">
            <v>302282</v>
          </cell>
          <cell r="W1546">
            <v>53.27</v>
          </cell>
          <cell r="X1546">
            <v>49249.2</v>
          </cell>
          <cell r="Y1546">
            <v>391029.58</v>
          </cell>
          <cell r="Z1546">
            <v>7.9398</v>
          </cell>
          <cell r="AA1546" t="str">
            <v>„НП за ЕЕ на МЖС"</v>
          </cell>
          <cell r="AB1546">
            <v>54.5</v>
          </cell>
        </row>
        <row r="1547">
          <cell r="A1547">
            <v>176817625</v>
          </cell>
          <cell r="B1547" t="str">
            <v>Сдружение на собствениците "гр. Благоевград, ж.к. "Еленово" бл. 43"</v>
          </cell>
          <cell r="C1547" t="str">
            <v>МЖС - БЛАГОЕВГРАД</v>
          </cell>
          <cell r="D1547" t="str">
            <v>обл.БЛАГОЕВГРАД</v>
          </cell>
          <cell r="E1547" t="str">
            <v>общ.БЛАГОЕВГРАД</v>
          </cell>
          <cell r="F1547" t="str">
            <v>гр.БЛАГОЕВГРАД</v>
          </cell>
          <cell r="G1547" t="str">
            <v>"ЕНЕРДЖИКОРЕКТ" ЕООД</v>
          </cell>
          <cell r="H1547" t="str">
            <v>379ЕНЕ037</v>
          </cell>
          <cell r="I1547">
            <v>42193</v>
          </cell>
          <cell r="J1547">
            <v>0</v>
          </cell>
          <cell r="K1547">
            <v>0</v>
          </cell>
          <cell r="L1547">
            <v>0</v>
          </cell>
          <cell r="M1547">
            <v>153.4</v>
          </cell>
          <cell r="N1547">
            <v>78.7</v>
          </cell>
          <cell r="O1547">
            <v>424088</v>
          </cell>
          <cell r="P1547">
            <v>424089</v>
          </cell>
          <cell r="Q1547">
            <v>217560</v>
          </cell>
          <cell r="R1547">
            <v>0</v>
          </cell>
          <cell r="S1547" t="str">
            <v>E</v>
          </cell>
          <cell r="T1547" t="str">
            <v>С</v>
          </cell>
          <cell r="U1547" t="str">
            <v>Изолация на външна стена , Изолация на под, Изолация на покрив, Мерки по осветление, Подмяна на дограма</v>
          </cell>
          <cell r="V1547">
            <v>206527.67</v>
          </cell>
          <cell r="W1547">
            <v>49.58</v>
          </cell>
          <cell r="X1547">
            <v>37905.64</v>
          </cell>
          <cell r="Y1547">
            <v>295079.8</v>
          </cell>
          <cell r="Z1547">
            <v>7.7845000000000004</v>
          </cell>
          <cell r="AA1547" t="str">
            <v>„НП за ЕЕ на МЖС"</v>
          </cell>
          <cell r="AB1547">
            <v>48.69</v>
          </cell>
        </row>
        <row r="1548">
          <cell r="A1548">
            <v>176817739</v>
          </cell>
          <cell r="B1548" t="str">
            <v>Сдружение на собствениците "гр. Благоевград, ж.к. "Еленово" бл. 44"</v>
          </cell>
          <cell r="C1548" t="str">
            <v>МЖС - БЛАГОЕВГРАД</v>
          </cell>
          <cell r="D1548" t="str">
            <v>обл.БЛАГОЕВГРАД</v>
          </cell>
          <cell r="E1548" t="str">
            <v>общ.БЛАГОЕВГРАД</v>
          </cell>
          <cell r="F1548" t="str">
            <v>гр.БЛАГОЕВГРАД</v>
          </cell>
          <cell r="G1548" t="str">
            <v>"ЕНЕРДЖИКОРЕКТ" ЕООД</v>
          </cell>
          <cell r="H1548" t="str">
            <v>379ЕНЕ038</v>
          </cell>
          <cell r="I1548">
            <v>42193</v>
          </cell>
          <cell r="J1548" t="str">
            <v>1983</v>
          </cell>
          <cell r="K1548">
            <v>3922</v>
          </cell>
          <cell r="L1548">
            <v>2764</v>
          </cell>
          <cell r="M1548">
            <v>142</v>
          </cell>
          <cell r="N1548">
            <v>87</v>
          </cell>
          <cell r="O1548">
            <v>392416</v>
          </cell>
          <cell r="P1548">
            <v>392415</v>
          </cell>
          <cell r="Q1548">
            <v>240420</v>
          </cell>
          <cell r="R1548">
            <v>0</v>
          </cell>
          <cell r="S1548" t="str">
            <v>E</v>
          </cell>
          <cell r="T1548" t="str">
            <v>С</v>
          </cell>
          <cell r="U1548" t="str">
            <v>Изолация на външна стена , Изолация на под, Изолация на покрив, Мерки по осветление, Подмяна на дограма</v>
          </cell>
          <cell r="V1548">
            <v>151989.74</v>
          </cell>
          <cell r="W1548">
            <v>56.27</v>
          </cell>
          <cell r="X1548">
            <v>34278.68</v>
          </cell>
          <cell r="Y1548">
            <v>239840</v>
          </cell>
          <cell r="Z1548">
            <v>6.9966999999999997</v>
          </cell>
          <cell r="AA1548" t="str">
            <v>„НП за ЕЕ на МЖС"</v>
          </cell>
          <cell r="AB1548">
            <v>38.729999999999997</v>
          </cell>
        </row>
        <row r="1549">
          <cell r="A1549">
            <v>176816815</v>
          </cell>
          <cell r="B1549" t="str">
            <v>Сдружение на собствениците "гр. Благоевград, ж.к. "Еленово" бл. 205</v>
          </cell>
          <cell r="C1549" t="str">
            <v>МЖС - БЛ-ГРАД</v>
          </cell>
          <cell r="D1549" t="str">
            <v>обл.БЛАГОЕВГРАД</v>
          </cell>
          <cell r="E1549" t="str">
            <v>общ.БЛАГОЕВГРАД</v>
          </cell>
          <cell r="F1549" t="str">
            <v>гр.БЛАГОЕВГРАД</v>
          </cell>
          <cell r="G1549" t="str">
            <v>"ЕНЕРДЖИКОРЕКТ" ЕООД</v>
          </cell>
          <cell r="H1549" t="str">
            <v>379ЕНЕ039</v>
          </cell>
          <cell r="I1549">
            <v>42193</v>
          </cell>
          <cell r="J1549" t="str">
            <v>1988</v>
          </cell>
          <cell r="K1549">
            <v>3671</v>
          </cell>
          <cell r="L1549">
            <v>3663</v>
          </cell>
          <cell r="M1549">
            <v>143</v>
          </cell>
          <cell r="N1549">
            <v>75</v>
          </cell>
          <cell r="O1549">
            <v>352187</v>
          </cell>
          <cell r="P1549">
            <v>523948</v>
          </cell>
          <cell r="Q1549">
            <v>274300</v>
          </cell>
          <cell r="R1549">
            <v>0</v>
          </cell>
          <cell r="S1549" t="str">
            <v>E</v>
          </cell>
          <cell r="T1549" t="str">
            <v>С</v>
          </cell>
          <cell r="U1549" t="str">
            <v>Изолация на външна стена , Изолация на под, Изолация на покрив, Мерки по осветление, Подмяна на дограма</v>
          </cell>
          <cell r="V1549">
            <v>249685</v>
          </cell>
          <cell r="W1549">
            <v>102.246</v>
          </cell>
          <cell r="X1549">
            <v>59446</v>
          </cell>
          <cell r="Y1549">
            <v>420653</v>
          </cell>
          <cell r="Z1549">
            <v>7.0762</v>
          </cell>
          <cell r="AA1549" t="str">
            <v>„НП за ЕЕ на МЖС"</v>
          </cell>
          <cell r="AB1549">
            <v>47.65</v>
          </cell>
        </row>
        <row r="1550">
          <cell r="A1550">
            <v>176818556</v>
          </cell>
          <cell r="B1550" t="str">
            <v>СДРУЖЕНИЕ НА СОБСТВЕНИЦИТЕ "гр. Благоевград, , ул. "Броди" бл. 24"</v>
          </cell>
          <cell r="C1550" t="str">
            <v>МЖС - БЛАГОЕВГРАД</v>
          </cell>
          <cell r="D1550" t="str">
            <v>обл.БЛАГОЕВГРАД</v>
          </cell>
          <cell r="E1550" t="str">
            <v>общ.БЛАГОЕВГРАД</v>
          </cell>
          <cell r="F1550" t="str">
            <v>гр.БЛАГОЕВГРАД</v>
          </cell>
          <cell r="G1550" t="str">
            <v>"ЕНЕРДЖИКОРЕКТ" ЕООД</v>
          </cell>
          <cell r="H1550" t="str">
            <v>379ЕНЕ040</v>
          </cell>
          <cell r="I1550">
            <v>42193</v>
          </cell>
          <cell r="J1550" t="str">
            <v>1978</v>
          </cell>
          <cell r="K1550">
            <v>2688.7</v>
          </cell>
          <cell r="L1550">
            <v>2558</v>
          </cell>
          <cell r="M1550">
            <v>182.2</v>
          </cell>
          <cell r="N1550">
            <v>85.2</v>
          </cell>
          <cell r="O1550">
            <v>404428</v>
          </cell>
          <cell r="P1550">
            <v>466134</v>
          </cell>
          <cell r="Q1550">
            <v>217800</v>
          </cell>
          <cell r="R1550">
            <v>0</v>
          </cell>
          <cell r="S1550" t="str">
            <v>E</v>
          </cell>
          <cell r="T1550" t="str">
            <v>С</v>
          </cell>
          <cell r="U1550" t="str">
            <v>Изолация на външна стена , Изолация на под, Изолация на покрив, Мерки по осветление, Подмяна на дограма</v>
          </cell>
          <cell r="V1550">
            <v>248300</v>
          </cell>
          <cell r="W1550">
            <v>53.79</v>
          </cell>
          <cell r="X1550">
            <v>43688</v>
          </cell>
          <cell r="Y1550">
            <v>270641</v>
          </cell>
          <cell r="Z1550">
            <v>6.1947999999999999</v>
          </cell>
          <cell r="AA1550" t="str">
            <v>„НП за ЕЕ на МЖС"</v>
          </cell>
          <cell r="AB1550">
            <v>53.26</v>
          </cell>
        </row>
        <row r="1551">
          <cell r="A1551">
            <v>176816936</v>
          </cell>
          <cell r="B1551" t="str">
            <v>Сдружение на собствениците "гр. Благоевград, ул. "Яне Сандански" бл. 21</v>
          </cell>
          <cell r="C1551" t="str">
            <v>МЖС - БЛАГОЕВГРАД</v>
          </cell>
          <cell r="D1551" t="str">
            <v>обл.БЛАГОЕВГРАД</v>
          </cell>
          <cell r="E1551" t="str">
            <v>общ.БЛАГОЕВГРАД</v>
          </cell>
          <cell r="F1551" t="str">
            <v>гр.БЛАГОЕВГРАД</v>
          </cell>
          <cell r="G1551" t="str">
            <v>"ЕНЕРДЖИКОРЕКТ" ЕООД</v>
          </cell>
          <cell r="H1551" t="str">
            <v>379ЕНЕ041</v>
          </cell>
          <cell r="I1551">
            <v>42193</v>
          </cell>
          <cell r="J1551" t="str">
            <v>1982</v>
          </cell>
          <cell r="K1551">
            <v>2304.6</v>
          </cell>
          <cell r="L1551">
            <v>2236</v>
          </cell>
          <cell r="M1551">
            <v>211.6</v>
          </cell>
          <cell r="N1551">
            <v>96.8</v>
          </cell>
          <cell r="O1551">
            <v>331483</v>
          </cell>
          <cell r="P1551">
            <v>473054</v>
          </cell>
          <cell r="Q1551">
            <v>216500</v>
          </cell>
          <cell r="R1551">
            <v>0</v>
          </cell>
          <cell r="S1551" t="str">
            <v>F</v>
          </cell>
          <cell r="T1551" t="str">
            <v>С</v>
          </cell>
          <cell r="U1551" t="str">
            <v>Изолация на външна стена , Изолация на под, Изолация на покрив, Мерки по осветление, Подмяна на дограма</v>
          </cell>
          <cell r="V1551">
            <v>256548</v>
          </cell>
          <cell r="W1551">
            <v>61.65</v>
          </cell>
          <cell r="X1551">
            <v>47097</v>
          </cell>
          <cell r="Y1551">
            <v>258671</v>
          </cell>
          <cell r="Z1551">
            <v>5.4923000000000002</v>
          </cell>
          <cell r="AA1551" t="str">
            <v>„НП за ЕЕ на МЖС"</v>
          </cell>
          <cell r="AB1551">
            <v>54.23</v>
          </cell>
        </row>
        <row r="1552">
          <cell r="A1552">
            <v>176817109</v>
          </cell>
          <cell r="B1552" t="str">
            <v>Сдружение на собствениците "гр. Благоевград, ж.к. "Еленово" бл. 40"</v>
          </cell>
          <cell r="C1552" t="str">
            <v>МЖС - БЛАГОЕВГРАД</v>
          </cell>
          <cell r="D1552" t="str">
            <v>обл.БЛАГОЕВГРАД</v>
          </cell>
          <cell r="E1552" t="str">
            <v>общ.БЛАГОЕВГРАД</v>
          </cell>
          <cell r="F1552" t="str">
            <v>гр.БЛАГОЕВГРАД</v>
          </cell>
          <cell r="G1552" t="str">
            <v>"ЕНЕРДЖИКОРЕКТ" ЕООД</v>
          </cell>
          <cell r="H1552" t="str">
            <v>379ЕНЕ042</v>
          </cell>
          <cell r="I1552">
            <v>42193</v>
          </cell>
          <cell r="J1552" t="str">
            <v>1981</v>
          </cell>
          <cell r="K1552">
            <v>5226</v>
          </cell>
          <cell r="L1552">
            <v>4893</v>
          </cell>
          <cell r="M1552">
            <v>120.2</v>
          </cell>
          <cell r="N1552">
            <v>75</v>
          </cell>
          <cell r="O1552">
            <v>424507</v>
          </cell>
          <cell r="P1552">
            <v>588248</v>
          </cell>
          <cell r="Q1552">
            <v>367200</v>
          </cell>
          <cell r="R1552">
            <v>0</v>
          </cell>
          <cell r="S1552" t="str">
            <v>E</v>
          </cell>
          <cell r="T1552" t="str">
            <v>С</v>
          </cell>
          <cell r="U1552" t="str">
            <v>Изолация на външна стена , Изолация на под, Изолация на покрив, Подмяна на дограма</v>
          </cell>
          <cell r="V1552">
            <v>194359</v>
          </cell>
          <cell r="W1552">
            <v>91.7</v>
          </cell>
          <cell r="X1552">
            <v>50047</v>
          </cell>
          <cell r="Y1552">
            <v>479135</v>
          </cell>
          <cell r="Z1552">
            <v>9.5737000000000005</v>
          </cell>
          <cell r="AA1552" t="str">
            <v>„НП за ЕЕ на МЖС"</v>
          </cell>
          <cell r="AB1552">
            <v>33.04</v>
          </cell>
        </row>
        <row r="1553">
          <cell r="A1553">
            <v>176829613</v>
          </cell>
          <cell r="B1553" t="str">
            <v>СДРУЖЕНИЕ НА СОБСТВЕНИЦИТЕ "АНТИМ",ГР. ПАЗАРДЖИК,УЛ. АНТИМ I #19 ВХ.А И ВХ.Б</v>
          </cell>
          <cell r="C1553" t="str">
            <v>МЖС-ПАЗАРДЖИК, "АНТИМ І" 19</v>
          </cell>
          <cell r="D1553" t="str">
            <v>обл.ПАЗАРДЖИК</v>
          </cell>
          <cell r="E1553" t="str">
            <v>общ.ПАЗАРДЖИК</v>
          </cell>
          <cell r="F1553" t="str">
            <v>гр.ПАЗАРДЖИК</v>
          </cell>
          <cell r="G1553" t="str">
            <v>"ЕНЕРДЖИКОРЕКТ" ЕООД</v>
          </cell>
          <cell r="H1553" t="str">
            <v>379ЕНЕ044</v>
          </cell>
          <cell r="I1553">
            <v>42221</v>
          </cell>
          <cell r="J1553" t="str">
            <v>1981</v>
          </cell>
          <cell r="K1553">
            <v>10916</v>
          </cell>
          <cell r="L1553">
            <v>9438</v>
          </cell>
          <cell r="M1553">
            <v>135.69999999999999</v>
          </cell>
          <cell r="N1553">
            <v>75.2</v>
          </cell>
          <cell r="O1553">
            <v>802591</v>
          </cell>
          <cell r="P1553">
            <v>1280817</v>
          </cell>
          <cell r="Q1553">
            <v>709958</v>
          </cell>
          <cell r="R1553">
            <v>0</v>
          </cell>
          <cell r="S1553" t="str">
            <v>E</v>
          </cell>
          <cell r="T1553" t="str">
            <v>С</v>
          </cell>
          <cell r="U1553" t="str">
            <v>Изолация на външна стена , Изолация на под, Изолация на покрив, Подмяна на дограма</v>
          </cell>
          <cell r="V1553">
            <v>570858.56000000006</v>
          </cell>
          <cell r="W1553">
            <v>167.36</v>
          </cell>
          <cell r="X1553">
            <v>55259</v>
          </cell>
          <cell r="Y1553">
            <v>755794</v>
          </cell>
          <cell r="Z1553">
            <v>13.677300000000001</v>
          </cell>
          <cell r="AA1553" t="str">
            <v>„НП за ЕЕ на МЖС"</v>
          </cell>
          <cell r="AB1553">
            <v>44.56</v>
          </cell>
        </row>
        <row r="1554">
          <cell r="A1554">
            <v>176823261</v>
          </cell>
          <cell r="B1554" t="str">
            <v>СДРУЖЕНИЕ НА СОБСТВЕНИЦИТЕ ГР. ПАЗАРДЖИК,ИЗТОК,УЛ. ПЛОВДИВСКА #27,29,31,33,35,37,39</v>
          </cell>
          <cell r="C1554" t="str">
            <v>МЖС</v>
          </cell>
          <cell r="D1554" t="str">
            <v>обл.ПАЗАРДЖИК</v>
          </cell>
          <cell r="E1554" t="str">
            <v>общ.ПАЗАРДЖИК</v>
          </cell>
          <cell r="F1554" t="str">
            <v>гр.ПАЗАРДЖИК</v>
          </cell>
          <cell r="G1554" t="str">
            <v>"ЕНЕРДЖИКОРЕКТ" ЕООД</v>
          </cell>
          <cell r="H1554" t="str">
            <v>379ЕНЕ045</v>
          </cell>
          <cell r="I1554">
            <v>42221</v>
          </cell>
          <cell r="J1554" t="str">
            <v>1983</v>
          </cell>
          <cell r="K1554">
            <v>13039</v>
          </cell>
          <cell r="L1554">
            <v>11432</v>
          </cell>
          <cell r="M1554">
            <v>149.6</v>
          </cell>
          <cell r="N1554">
            <v>84.6</v>
          </cell>
          <cell r="O1554">
            <v>1048249</v>
          </cell>
          <cell r="P1554">
            <v>1710159</v>
          </cell>
          <cell r="Q1554">
            <v>967350</v>
          </cell>
          <cell r="R1554">
            <v>0</v>
          </cell>
          <cell r="S1554" t="str">
            <v>D</v>
          </cell>
          <cell r="T1554" t="str">
            <v>С</v>
          </cell>
          <cell r="U1554" t="str">
            <v>Изолация на външна стена , Изолация на под, Изолация на покрив, Подмяна на дограма</v>
          </cell>
          <cell r="V1554">
            <v>742807</v>
          </cell>
          <cell r="W1554">
            <v>72.31</v>
          </cell>
          <cell r="X1554">
            <v>59796</v>
          </cell>
          <cell r="Y1554">
            <v>820225</v>
          </cell>
          <cell r="Z1554">
            <v>13.717000000000001</v>
          </cell>
          <cell r="AA1554" t="str">
            <v>„НП за ЕЕ на МЖС"</v>
          </cell>
          <cell r="AB1554">
            <v>43.43</v>
          </cell>
        </row>
        <row r="1555">
          <cell r="A1555">
            <v>176834012</v>
          </cell>
          <cell r="B1555" t="str">
            <v>СДРУЖЕНИЕ НА СОБСТВЕНИЦИТЕ, ГР.БЕЛОГРАДЧИК, УЛ. "СТАРА ПЛАНИНА" N:8-10"</v>
          </cell>
          <cell r="C1555" t="str">
            <v>МЖС - БЕЛОГРАДЧИК</v>
          </cell>
          <cell r="D1555" t="str">
            <v>обл.ВИДИН</v>
          </cell>
          <cell r="E1555" t="str">
            <v>общ.БЕЛОГРАДЧИК</v>
          </cell>
          <cell r="F1555" t="str">
            <v>гр.БЕЛОГРАДЧИК</v>
          </cell>
          <cell r="G1555" t="str">
            <v>"ЕНЕРДЖИКОРЕКТ" ЕООД</v>
          </cell>
          <cell r="H1555" t="str">
            <v>379ЕНЕ046</v>
          </cell>
          <cell r="I1555">
            <v>42240</v>
          </cell>
          <cell r="J1555" t="str">
            <v>1988</v>
          </cell>
          <cell r="K1555">
            <v>4891.3</v>
          </cell>
          <cell r="L1555">
            <v>4727</v>
          </cell>
          <cell r="M1555">
            <v>251.8</v>
          </cell>
          <cell r="N1555">
            <v>95</v>
          </cell>
          <cell r="O1555">
            <v>702011</v>
          </cell>
          <cell r="P1555">
            <v>1190194</v>
          </cell>
          <cell r="Q1555">
            <v>449300</v>
          </cell>
          <cell r="R1555">
            <v>0</v>
          </cell>
          <cell r="S1555" t="str">
            <v>F</v>
          </cell>
          <cell r="T1555" t="str">
            <v>С</v>
          </cell>
          <cell r="U1555" t="str">
            <v>Изолация на външна стена , Изолация на под, Изолация на покрив, Мерки по осветление, Подмяна на дограма</v>
          </cell>
          <cell r="V1555">
            <v>719112</v>
          </cell>
          <cell r="W1555">
            <v>131.31</v>
          </cell>
          <cell r="X1555">
            <v>120987</v>
          </cell>
          <cell r="Y1555">
            <v>709470</v>
          </cell>
          <cell r="Z1555">
            <v>5.8639999999999999</v>
          </cell>
          <cell r="AA1555" t="str">
            <v>„НП за ЕЕ на МЖС"</v>
          </cell>
          <cell r="AB1555">
            <v>60.41</v>
          </cell>
        </row>
        <row r="1556">
          <cell r="A1556">
            <v>176838441</v>
          </cell>
          <cell r="B1556" t="str">
            <v>СДРУЖЕНИЕ НА СОБСТВЕНИЦИТЕ "БЕЛОГРАДЧИШКИ СКАЛИ, ГР.БЕЛОГРАДЧИК,  УЛ. "СТАРА ПЛАНИНА 3-5</v>
          </cell>
          <cell r="C1556" t="str">
            <v>МЖС - БЕЛОГРАДЧИК</v>
          </cell>
          <cell r="D1556" t="str">
            <v>обл.ВИДИН</v>
          </cell>
          <cell r="E1556" t="str">
            <v>общ.БЕЛОГРАДЧИК</v>
          </cell>
          <cell r="F1556" t="str">
            <v>гр.БЕЛОГРАДЧИК</v>
          </cell>
          <cell r="G1556" t="str">
            <v>"ЕНЕРДЖИКОРЕКТ" ЕООД</v>
          </cell>
          <cell r="H1556" t="str">
            <v>379ЕНЕ047</v>
          </cell>
          <cell r="I1556">
            <v>42240</v>
          </cell>
          <cell r="J1556" t="str">
            <v>1988</v>
          </cell>
          <cell r="K1556">
            <v>4891.3</v>
          </cell>
          <cell r="L1556">
            <v>4648</v>
          </cell>
          <cell r="M1556">
            <v>261.8</v>
          </cell>
          <cell r="N1556">
            <v>97</v>
          </cell>
          <cell r="O1556">
            <v>705579</v>
          </cell>
          <cell r="P1556">
            <v>1216742</v>
          </cell>
          <cell r="Q1556">
            <v>451500</v>
          </cell>
          <cell r="R1556">
            <v>0</v>
          </cell>
          <cell r="S1556" t="str">
            <v>G</v>
          </cell>
          <cell r="T1556" t="str">
            <v>С</v>
          </cell>
          <cell r="U1556" t="str">
            <v>Изолация на външна стена , Изолация на под, Изолация на покрив, Мерки по осветление, Подмяна на дограма</v>
          </cell>
          <cell r="V1556">
            <v>765196</v>
          </cell>
          <cell r="W1556">
            <v>151.4</v>
          </cell>
          <cell r="X1556">
            <v>130021</v>
          </cell>
          <cell r="Y1556">
            <v>644931</v>
          </cell>
          <cell r="Z1556">
            <v>4.9602000000000004</v>
          </cell>
          <cell r="AA1556" t="str">
            <v>„НП за ЕЕ на МЖС"</v>
          </cell>
          <cell r="AB1556">
            <v>62.88</v>
          </cell>
        </row>
        <row r="1557">
          <cell r="A1557">
            <v>176838053</v>
          </cell>
          <cell r="B1557" t="str">
            <v>Сдружение на собствениците, "ПЛЕВЕН - ДРУЖБА 228, ГР.ПЛЕВЕН, Ж.К " ДРУЖБА" БЛ.228"</v>
          </cell>
          <cell r="C1557" t="str">
            <v>МЖС-ПЛЕВЕН, "ДРУЖБА", БЛ. 228</v>
          </cell>
          <cell r="D1557" t="str">
            <v>обл.ПЛЕВЕН</v>
          </cell>
          <cell r="E1557" t="str">
            <v>общ.ПЛЕВЕН</v>
          </cell>
          <cell r="F1557" t="str">
            <v>гр.ПЛЕВЕН</v>
          </cell>
          <cell r="G1557" t="str">
            <v>"ЕНЕРДЖИКОРЕКТ" ЕООД</v>
          </cell>
          <cell r="H1557" t="str">
            <v>379ЕНЕ048</v>
          </cell>
          <cell r="I1557">
            <v>42261</v>
          </cell>
          <cell r="J1557" t="str">
            <v>1980</v>
          </cell>
          <cell r="K1557">
            <v>10224.86</v>
          </cell>
          <cell r="L1557">
            <v>9592</v>
          </cell>
          <cell r="M1557">
            <v>139.5</v>
          </cell>
          <cell r="N1557">
            <v>73.2</v>
          </cell>
          <cell r="O1557">
            <v>1321134</v>
          </cell>
          <cell r="P1557">
            <v>1338162</v>
          </cell>
          <cell r="Q1557">
            <v>702500</v>
          </cell>
          <cell r="R1557">
            <v>0</v>
          </cell>
          <cell r="S1557" t="str">
            <v>E</v>
          </cell>
          <cell r="T1557" t="str">
            <v>С</v>
          </cell>
          <cell r="U1557" t="str">
            <v>Изолация на външна стена , Изолация на под, Изолация на покрив, Мерки по осветление, Подмяна на дограма</v>
          </cell>
          <cell r="V1557">
            <v>635649</v>
          </cell>
          <cell r="W1557">
            <v>280.05599999999998</v>
          </cell>
          <cell r="X1557">
            <v>153952</v>
          </cell>
          <cell r="Y1557">
            <v>1109009</v>
          </cell>
          <cell r="Z1557">
            <v>7.2035999999999998</v>
          </cell>
          <cell r="AA1557" t="str">
            <v>„НП за ЕЕ на МЖС"</v>
          </cell>
          <cell r="AB1557">
            <v>47.5</v>
          </cell>
        </row>
        <row r="1558">
          <cell r="A1558">
            <v>176822241</v>
          </cell>
          <cell r="B1558" t="str">
            <v>Сдружение на собствениците "гр. Благоевград, ул. Цар Иван Шишман 20"</v>
          </cell>
          <cell r="C1558" t="str">
            <v>МЖС-БЛАГОЕВГРАД, "ЦАР ИВ. ШИШМАН" 20</v>
          </cell>
          <cell r="D1558" t="str">
            <v>обл.БЛАГОЕВГРАД</v>
          </cell>
          <cell r="E1558" t="str">
            <v>общ.БЛАГОЕВГРАД</v>
          </cell>
          <cell r="F1558" t="str">
            <v>гр.БЛАГОЕВГРАД</v>
          </cell>
          <cell r="G1558" t="str">
            <v>"ЕНЕРДЖИКОРЕКТ" ЕООД</v>
          </cell>
          <cell r="H1558" t="str">
            <v>379ЕНЕ049</v>
          </cell>
          <cell r="I1558">
            <v>42262</v>
          </cell>
          <cell r="J1558" t="str">
            <v>1978</v>
          </cell>
          <cell r="K1558">
            <v>5190</v>
          </cell>
          <cell r="L1558">
            <v>4690</v>
          </cell>
          <cell r="M1558">
            <v>132.1</v>
          </cell>
          <cell r="N1558">
            <v>66.5</v>
          </cell>
          <cell r="O1558">
            <v>299053</v>
          </cell>
          <cell r="P1558">
            <v>619464</v>
          </cell>
          <cell r="Q1558">
            <v>311900</v>
          </cell>
          <cell r="R1558">
            <v>0</v>
          </cell>
          <cell r="S1558" t="str">
            <v>F</v>
          </cell>
          <cell r="T1558" t="str">
            <v>С</v>
          </cell>
          <cell r="U1558" t="str">
            <v>Изолация на външна стена , Изолация на под, Изолация на покрив, Мерки по осветление, Подмяна на дограма</v>
          </cell>
          <cell r="V1558">
            <v>307485</v>
          </cell>
          <cell r="W1558">
            <v>248.2</v>
          </cell>
          <cell r="X1558">
            <v>112599</v>
          </cell>
          <cell r="Y1558">
            <v>577873</v>
          </cell>
          <cell r="Z1558">
            <v>5.1321000000000003</v>
          </cell>
          <cell r="AA1558" t="str">
            <v>„НП за ЕЕ на МЖС"</v>
          </cell>
          <cell r="AB1558">
            <v>49.63</v>
          </cell>
        </row>
        <row r="1559">
          <cell r="A1559">
            <v>176829816</v>
          </cell>
          <cell r="B1559" t="str">
            <v>Сдружение на собствениците "гр. Благоевград, ж.к. "Струмско-център" бл. 13,14,15,16"</v>
          </cell>
          <cell r="C1559" t="str">
            <v>МЖС</v>
          </cell>
          <cell r="D1559" t="str">
            <v>обл.БЛАГОЕВГРАД</v>
          </cell>
          <cell r="E1559" t="str">
            <v>общ.БЛАГОЕВГРАД</v>
          </cell>
          <cell r="F1559" t="str">
            <v>гр.БЛАГОЕВГРАД</v>
          </cell>
          <cell r="G1559" t="str">
            <v>"ЕНЕРДЖИКОРЕКТ" ЕООД</v>
          </cell>
          <cell r="H1559" t="str">
            <v>379ЕНЕ050</v>
          </cell>
          <cell r="I1559">
            <v>42262</v>
          </cell>
          <cell r="J1559" t="str">
            <v>1983</v>
          </cell>
          <cell r="K1559">
            <v>11836</v>
          </cell>
          <cell r="L1559">
            <v>10521</v>
          </cell>
          <cell r="M1559">
            <v>151.4</v>
          </cell>
          <cell r="N1559">
            <v>68</v>
          </cell>
          <cell r="O1559">
            <v>749127</v>
          </cell>
          <cell r="P1559">
            <v>1592614</v>
          </cell>
          <cell r="Q1559">
            <v>717000</v>
          </cell>
          <cell r="R1559">
            <v>0</v>
          </cell>
          <cell r="S1559" t="str">
            <v>F</v>
          </cell>
          <cell r="T1559" t="str">
            <v>С</v>
          </cell>
          <cell r="U1559" t="str">
            <v>Изолация на външна стена , Изолация на под, Изолация на покрив, Мерки по осветление, Подмяна на дограма</v>
          </cell>
          <cell r="V1559">
            <v>875620</v>
          </cell>
          <cell r="W1559">
            <v>548.46</v>
          </cell>
          <cell r="X1559">
            <v>269645</v>
          </cell>
          <cell r="Y1559">
            <v>1263507</v>
          </cell>
          <cell r="Z1559">
            <v>4.6858000000000004</v>
          </cell>
          <cell r="AA1559" t="str">
            <v>„НП за ЕЕ на МЖС"</v>
          </cell>
          <cell r="AB1559">
            <v>54.98</v>
          </cell>
        </row>
        <row r="1560">
          <cell r="A1560">
            <v>176823165</v>
          </cell>
          <cell r="B1560" t="str">
            <v>Сдружение на собствениците "гр. Благоевград, ж.к. "Еленово" бл. 209</v>
          </cell>
          <cell r="C1560" t="str">
            <v>МЖС</v>
          </cell>
          <cell r="D1560" t="str">
            <v>обл.БЛАГОЕВГРАД</v>
          </cell>
          <cell r="E1560" t="str">
            <v>общ.БЛАГОЕВГРАД</v>
          </cell>
          <cell r="F1560" t="str">
            <v>гр.БЛАГОЕВГРАД</v>
          </cell>
          <cell r="G1560" t="str">
            <v>"ЕНЕРДЖИКОРЕКТ" ЕООД</v>
          </cell>
          <cell r="H1560" t="str">
            <v>379ЕНЕ051</v>
          </cell>
          <cell r="I1560">
            <v>42262</v>
          </cell>
          <cell r="J1560" t="str">
            <v>1990</v>
          </cell>
          <cell r="K1560">
            <v>6339</v>
          </cell>
          <cell r="L1560">
            <v>5860</v>
          </cell>
          <cell r="M1560">
            <v>162.9</v>
          </cell>
          <cell r="N1560">
            <v>72.2</v>
          </cell>
          <cell r="O1560">
            <v>477315</v>
          </cell>
          <cell r="P1560">
            <v>795850</v>
          </cell>
          <cell r="Q1560">
            <v>759700</v>
          </cell>
          <cell r="R1560">
            <v>0</v>
          </cell>
          <cell r="S1560" t="str">
            <v>F</v>
          </cell>
          <cell r="T1560" t="str">
            <v>С</v>
          </cell>
          <cell r="U1560" t="str">
            <v>Изолация на външна стена , Изолация на под, Изолация на покрив, Мерки по осветление, Подмяна на дограма</v>
          </cell>
          <cell r="V1560">
            <v>380581</v>
          </cell>
          <cell r="W1560">
            <v>261.95999999999998</v>
          </cell>
          <cell r="X1560">
            <v>125173</v>
          </cell>
          <cell r="Y1560">
            <v>742970</v>
          </cell>
          <cell r="Z1560">
            <v>5.9355000000000002</v>
          </cell>
          <cell r="AA1560" t="str">
            <v>„НП за ЕЕ на МЖС"</v>
          </cell>
          <cell r="AB1560">
            <v>47.82</v>
          </cell>
        </row>
        <row r="1561">
          <cell r="A1561">
            <v>176818990</v>
          </cell>
          <cell r="B1561" t="str">
            <v>Сдружение на собствениците "Благоевград, ул. Марица 27"</v>
          </cell>
          <cell r="C1561" t="str">
            <v>МЖС-БЛАГОЕВГРАД, "МАРИЦА" 27</v>
          </cell>
          <cell r="D1561" t="str">
            <v>обл.БЛАГОЕВГРАД</v>
          </cell>
          <cell r="E1561" t="str">
            <v>общ.БЛАГОЕВГРАД</v>
          </cell>
          <cell r="F1561" t="str">
            <v>гр.БЛАГОЕВГРАД</v>
          </cell>
          <cell r="G1561" t="str">
            <v>"ЕНЕРДЖИКОРЕКТ" ЕООД</v>
          </cell>
          <cell r="H1561" t="str">
            <v>379ЕНЕ052</v>
          </cell>
          <cell r="I1561">
            <v>42266</v>
          </cell>
          <cell r="J1561" t="str">
            <v>1972</v>
          </cell>
          <cell r="K1561">
            <v>8464</v>
          </cell>
          <cell r="L1561">
            <v>7503</v>
          </cell>
          <cell r="M1561">
            <v>127.7</v>
          </cell>
          <cell r="N1561">
            <v>67.5</v>
          </cell>
          <cell r="O1561">
            <v>582130</v>
          </cell>
          <cell r="P1561">
            <v>958376</v>
          </cell>
          <cell r="Q1561">
            <v>506800</v>
          </cell>
          <cell r="R1561">
            <v>0</v>
          </cell>
          <cell r="S1561" t="str">
            <v>F</v>
          </cell>
          <cell r="T1561" t="str">
            <v>С</v>
          </cell>
          <cell r="U1561" t="str">
            <v>Изолация на външна стена , Изолация на под, Изолация на покрив, Мерки по осветление, Подмяна на дограма</v>
          </cell>
          <cell r="V1561">
            <v>451554</v>
          </cell>
          <cell r="W1561">
            <v>317.49</v>
          </cell>
          <cell r="X1561">
            <v>150217</v>
          </cell>
          <cell r="Y1561">
            <v>992897</v>
          </cell>
          <cell r="Z1561">
            <v>6.6097000000000001</v>
          </cell>
          <cell r="AA1561" t="str">
            <v>„НП за ЕЕ на МЖС"</v>
          </cell>
          <cell r="AB1561">
            <v>47.11</v>
          </cell>
        </row>
        <row r="1562">
          <cell r="A1562">
            <v>176822191</v>
          </cell>
          <cell r="B1562" t="str">
            <v>Сдружение на собствениците "гр. Благоевград, ж.к. "Ален мак" бл. 63</v>
          </cell>
          <cell r="C1562" t="str">
            <v>МЖС</v>
          </cell>
          <cell r="D1562" t="str">
            <v>обл.БЛАГОЕВГРАД</v>
          </cell>
          <cell r="E1562" t="str">
            <v>общ.БЛАГОЕВГРАД</v>
          </cell>
          <cell r="F1562" t="str">
            <v>гр.БЛАГОЕВГРАД</v>
          </cell>
          <cell r="G1562" t="str">
            <v>"ЕНЕРДЖИКОРЕКТ" ЕООД</v>
          </cell>
          <cell r="H1562" t="str">
            <v>379ЕНЕ053</v>
          </cell>
          <cell r="I1562">
            <v>42266</v>
          </cell>
          <cell r="J1562" t="str">
            <v>1994</v>
          </cell>
          <cell r="K1562">
            <v>5388</v>
          </cell>
          <cell r="L1562">
            <v>4473</v>
          </cell>
          <cell r="M1562">
            <v>140.19999999999999</v>
          </cell>
          <cell r="N1562">
            <v>74.599999999999994</v>
          </cell>
          <cell r="O1562">
            <v>361689</v>
          </cell>
          <cell r="P1562">
            <v>627176</v>
          </cell>
          <cell r="Q1562">
            <v>333500</v>
          </cell>
          <cell r="R1562">
            <v>0</v>
          </cell>
          <cell r="S1562" t="str">
            <v>F</v>
          </cell>
          <cell r="T1562" t="str">
            <v>С</v>
          </cell>
          <cell r="U1562" t="str">
            <v>Изолация на външна стена , Изолация на под, Изолация на покрив, Мерки по осветление, Подмяна на дограма</v>
          </cell>
          <cell r="V1562">
            <v>293656</v>
          </cell>
          <cell r="W1562">
            <v>193.11</v>
          </cell>
          <cell r="X1562">
            <v>93387</v>
          </cell>
          <cell r="Y1562">
            <v>686861</v>
          </cell>
          <cell r="Z1562">
            <v>7.3548999999999998</v>
          </cell>
          <cell r="AA1562" t="str">
            <v>„НП за ЕЕ на МЖС"</v>
          </cell>
          <cell r="AB1562">
            <v>46.82</v>
          </cell>
        </row>
        <row r="1563">
          <cell r="A1563">
            <v>176821716</v>
          </cell>
          <cell r="B1563" t="str">
            <v>Сдружение на собствениците "гр. Благоевград, ж.к. "Ален мак" бл. 38"</v>
          </cell>
          <cell r="C1563" t="str">
            <v>МЖС-БЛАГОЕВГРАД, "АЛЕН МАК" 38</v>
          </cell>
          <cell r="D1563" t="str">
            <v>обл.БЛАГОЕВГРАД</v>
          </cell>
          <cell r="E1563" t="str">
            <v>общ.БЛАГОЕВГРАД</v>
          </cell>
          <cell r="F1563" t="str">
            <v>гр.БЛАГОЕВГРАД</v>
          </cell>
          <cell r="G1563" t="str">
            <v>"ЕНЕРДЖИКОРЕКТ" ЕООД</v>
          </cell>
          <cell r="H1563" t="str">
            <v>379ЕНЕ054</v>
          </cell>
          <cell r="I1563">
            <v>42271</v>
          </cell>
          <cell r="J1563" t="str">
            <v>1986</v>
          </cell>
          <cell r="K1563">
            <v>5351.4</v>
          </cell>
          <cell r="L1563">
            <v>4373</v>
          </cell>
          <cell r="M1563">
            <v>168.6</v>
          </cell>
          <cell r="N1563">
            <v>80.2</v>
          </cell>
          <cell r="O1563">
            <v>415649</v>
          </cell>
          <cell r="P1563">
            <v>737387</v>
          </cell>
          <cell r="Q1563">
            <v>350700</v>
          </cell>
          <cell r="R1563">
            <v>0</v>
          </cell>
          <cell r="S1563" t="str">
            <v>F</v>
          </cell>
          <cell r="T1563" t="str">
            <v>С</v>
          </cell>
          <cell r="U1563" t="str">
            <v>Изолация на външна стена , Изолация на под, Изолация на покрив, Мерки по осветление, Подмяна на дограма</v>
          </cell>
          <cell r="V1563">
            <v>386714</v>
          </cell>
          <cell r="W1563">
            <v>254.17</v>
          </cell>
          <cell r="X1563">
            <v>122930</v>
          </cell>
          <cell r="Y1563">
            <v>807073</v>
          </cell>
          <cell r="Z1563">
            <v>6.5652999999999997</v>
          </cell>
          <cell r="AA1563" t="str">
            <v>„НП за ЕЕ на МЖС"</v>
          </cell>
          <cell r="AB1563">
            <v>52.44</v>
          </cell>
        </row>
        <row r="1564">
          <cell r="A1564">
            <v>176829734</v>
          </cell>
          <cell r="B1564" t="str">
            <v>Сдружение на собствениците "гр. Благоевград, жк Струмско, ул. Огражден # 17</v>
          </cell>
          <cell r="C1564" t="str">
            <v>МЖС</v>
          </cell>
          <cell r="D1564" t="str">
            <v>обл.БЛАГОЕВГРАД</v>
          </cell>
          <cell r="E1564" t="str">
            <v>общ.БЛАГОЕВГРАД</v>
          </cell>
          <cell r="F1564" t="str">
            <v>гр.БЛАГОЕВГРАД</v>
          </cell>
          <cell r="G1564" t="str">
            <v>"ЕНЕРДЖИКОРЕКТ" ЕООД</v>
          </cell>
          <cell r="H1564" t="str">
            <v>379ЕНЕ055</v>
          </cell>
          <cell r="I1564">
            <v>42271</v>
          </cell>
          <cell r="J1564" t="str">
            <v>1998</v>
          </cell>
          <cell r="K1564">
            <v>4426</v>
          </cell>
          <cell r="L1564">
            <v>3902</v>
          </cell>
          <cell r="M1564">
            <v>143</v>
          </cell>
          <cell r="N1564">
            <v>69.8</v>
          </cell>
          <cell r="O1564">
            <v>324627</v>
          </cell>
          <cell r="P1564">
            <v>558552</v>
          </cell>
          <cell r="Q1564">
            <v>272500</v>
          </cell>
          <cell r="R1564">
            <v>0</v>
          </cell>
          <cell r="S1564" t="str">
            <v>F</v>
          </cell>
          <cell r="T1564" t="str">
            <v>С</v>
          </cell>
          <cell r="U1564" t="str">
            <v>Изолация на външна стена , Изолация на под, Изолация на покрив, Мерки по осветление, Подмяна на дограма</v>
          </cell>
          <cell r="V1564">
            <v>286074</v>
          </cell>
          <cell r="W1564">
            <v>194.7</v>
          </cell>
          <cell r="X1564">
            <v>93088</v>
          </cell>
          <cell r="Y1564">
            <v>740307</v>
          </cell>
          <cell r="Z1564">
            <v>7.9527000000000001</v>
          </cell>
          <cell r="AA1564" t="str">
            <v>„НП за ЕЕ на МЖС"</v>
          </cell>
          <cell r="AB1564">
            <v>51.21</v>
          </cell>
        </row>
        <row r="1565">
          <cell r="A1565">
            <v>176825440</v>
          </cell>
          <cell r="B1565" t="str">
            <v>Сдружение на собствениците "гр. Благоевград, ж.к. "Ален мак" бл. 13,14,15,16"</v>
          </cell>
          <cell r="C1565" t="str">
            <v>МЖС-БЛАГОЕВГРАД, "АЛЕН МАК"</v>
          </cell>
          <cell r="D1565" t="str">
            <v>обл.БЛАГОЕВГРАД</v>
          </cell>
          <cell r="E1565" t="str">
            <v>общ.БЛАГОЕВГРАД</v>
          </cell>
          <cell r="F1565" t="str">
            <v>гр.БЛАГОЕВГРАД</v>
          </cell>
          <cell r="G1565" t="str">
            <v>"ЕНЕРДЖИКОРЕКТ" ЕООД</v>
          </cell>
          <cell r="H1565" t="str">
            <v>379ЕНЕ056</v>
          </cell>
          <cell r="I1565">
            <v>42276</v>
          </cell>
          <cell r="J1565" t="str">
            <v>1981</v>
          </cell>
          <cell r="K1565">
            <v>11114</v>
          </cell>
          <cell r="L1565">
            <v>10521</v>
          </cell>
          <cell r="M1565">
            <v>151.4</v>
          </cell>
          <cell r="N1565">
            <v>68.099999999999994</v>
          </cell>
          <cell r="O1565">
            <v>749127</v>
          </cell>
          <cell r="P1565">
            <v>1592614</v>
          </cell>
          <cell r="Q1565">
            <v>717000</v>
          </cell>
          <cell r="R1565">
            <v>0</v>
          </cell>
          <cell r="S1565" t="str">
            <v>F</v>
          </cell>
          <cell r="T1565" t="str">
            <v>С</v>
          </cell>
          <cell r="U1565" t="str">
            <v>Изолация на външна стена , Изолация на под, Изолация на покрив, Мерки по осветление, Подмяна на дограма</v>
          </cell>
          <cell r="V1565">
            <v>875620</v>
          </cell>
          <cell r="W1565">
            <v>548.46</v>
          </cell>
          <cell r="X1565">
            <v>269642</v>
          </cell>
          <cell r="Y1565">
            <v>1243307</v>
          </cell>
          <cell r="Z1565">
            <v>4.6109</v>
          </cell>
          <cell r="AA1565" t="str">
            <v>„НП за ЕЕ на МЖС"</v>
          </cell>
          <cell r="AB1565">
            <v>54.98</v>
          </cell>
        </row>
        <row r="1566">
          <cell r="A1566">
            <v>176821335</v>
          </cell>
          <cell r="B1566" t="str">
            <v>Сдружение на собствениците "гр. Благоевград, жк Еленово, бл. 41</v>
          </cell>
          <cell r="C1566" t="str">
            <v>МЖС БЛАГОЕВГРАД</v>
          </cell>
          <cell r="D1566" t="str">
            <v>обл.БЛАГОЕВГРАД</v>
          </cell>
          <cell r="E1566" t="str">
            <v>общ.БЛАГОЕВГРАД</v>
          </cell>
          <cell r="F1566" t="str">
            <v>гр.БЛАГОЕВГРАД</v>
          </cell>
          <cell r="G1566" t="str">
            <v>"ЕНЕРДЖИКОРЕКТ" ЕООД</v>
          </cell>
          <cell r="H1566" t="str">
            <v>379ЕНЕ057</v>
          </cell>
          <cell r="I1566">
            <v>42276</v>
          </cell>
          <cell r="J1566" t="str">
            <v>1984</v>
          </cell>
          <cell r="K1566">
            <v>6246</v>
          </cell>
          <cell r="L1566">
            <v>5773</v>
          </cell>
          <cell r="M1566">
            <v>126.2</v>
          </cell>
          <cell r="N1566">
            <v>67.7</v>
          </cell>
          <cell r="O1566">
            <v>411355</v>
          </cell>
          <cell r="P1566">
            <v>728278</v>
          </cell>
          <cell r="Q1566">
            <v>391000</v>
          </cell>
          <cell r="R1566">
            <v>0</v>
          </cell>
          <cell r="S1566" t="str">
            <v>F</v>
          </cell>
          <cell r="T1566" t="str">
            <v>С</v>
          </cell>
          <cell r="U1566" t="str">
            <v>Изолация на външна стена , Изолация на под, Изолация на покрив, Мерки по осветление, Подмяна на дограма</v>
          </cell>
          <cell r="V1566">
            <v>261530</v>
          </cell>
          <cell r="W1566">
            <v>180.05</v>
          </cell>
          <cell r="X1566">
            <v>85771</v>
          </cell>
          <cell r="Y1566">
            <v>604218</v>
          </cell>
          <cell r="Z1566">
            <v>7.0445000000000002</v>
          </cell>
          <cell r="AA1566" t="str">
            <v>„НП за ЕЕ на МЖС"</v>
          </cell>
          <cell r="AB1566">
            <v>35.909999999999997</v>
          </cell>
        </row>
        <row r="1567">
          <cell r="A1567">
            <v>176825821</v>
          </cell>
          <cell r="B1567" t="str">
            <v>Сдружение на собствениците "гр. Благоевград, ж.к. Ален мак бл.21, 22 "</v>
          </cell>
          <cell r="C1567" t="str">
            <v>МЖС-БЛАГОЕВГРАД, "АЛЕН МАК" 21 И 22 А И Б</v>
          </cell>
          <cell r="D1567" t="str">
            <v>обл.БЛАГОЕВГРАД</v>
          </cell>
          <cell r="E1567" t="str">
            <v>общ.БЛАГОЕВГРАД</v>
          </cell>
          <cell r="F1567" t="str">
            <v>гр.БЛАГОЕВГРАД</v>
          </cell>
          <cell r="G1567" t="str">
            <v>"ЕНЕРДЖИКОРЕКТ" ЕООД</v>
          </cell>
          <cell r="H1567" t="str">
            <v>379ЕНЕ058</v>
          </cell>
          <cell r="I1567">
            <v>42280</v>
          </cell>
          <cell r="J1567" t="str">
            <v>1981</v>
          </cell>
          <cell r="K1567">
            <v>5570</v>
          </cell>
          <cell r="L1567">
            <v>4825</v>
          </cell>
          <cell r="M1567">
            <v>147.6</v>
          </cell>
          <cell r="N1567">
            <v>72.400000000000006</v>
          </cell>
          <cell r="O1567">
            <v>425765</v>
          </cell>
          <cell r="P1567">
            <v>712319</v>
          </cell>
          <cell r="Q1567">
            <v>349400</v>
          </cell>
          <cell r="R1567">
            <v>0</v>
          </cell>
          <cell r="S1567" t="str">
            <v>F</v>
          </cell>
          <cell r="T1567" t="str">
            <v>С</v>
          </cell>
          <cell r="U1567" t="str">
            <v>Изолация на външна стена , Изолация на под, Изолация на покрив, Мерки по осветление, Подмяна на дограма</v>
          </cell>
          <cell r="V1567">
            <v>362900</v>
          </cell>
          <cell r="W1567">
            <v>232.88</v>
          </cell>
          <cell r="X1567">
            <v>113545</v>
          </cell>
          <cell r="Y1567">
            <v>707764</v>
          </cell>
          <cell r="Z1567">
            <v>6.2332999999999998</v>
          </cell>
          <cell r="AA1567" t="str">
            <v>„НП за ЕЕ на МЖС"</v>
          </cell>
          <cell r="AB1567">
            <v>50.94</v>
          </cell>
        </row>
        <row r="1568">
          <cell r="A1568">
            <v>176819576</v>
          </cell>
          <cell r="B1568" t="str">
            <v>Сдружение на собствениците "гр.Благоевград, жк Ален мак бл.23"</v>
          </cell>
          <cell r="C1568" t="str">
            <v>МЖС-БЛАГОЕВГРАД, "АЛЕН МАК" 23 А И Б</v>
          </cell>
          <cell r="D1568" t="str">
            <v>обл.БЛАГОЕВГРАД</v>
          </cell>
          <cell r="E1568" t="str">
            <v>общ.БЛАГОЕВГРАД</v>
          </cell>
          <cell r="F1568" t="str">
            <v>гр.БЛАГОЕВГРАД</v>
          </cell>
          <cell r="G1568" t="str">
            <v>"ЕНЕРДЖИКОРЕКТ" ЕООД</v>
          </cell>
          <cell r="H1568" t="str">
            <v>379ЕНЕ059</v>
          </cell>
          <cell r="I1568">
            <v>42280</v>
          </cell>
          <cell r="J1568" t="str">
            <v>1982</v>
          </cell>
          <cell r="K1568">
            <v>3674</v>
          </cell>
          <cell r="L1568">
            <v>3196</v>
          </cell>
          <cell r="M1568">
            <v>154.19999999999999</v>
          </cell>
          <cell r="N1568">
            <v>71.400000000000006</v>
          </cell>
          <cell r="O1568">
            <v>286661</v>
          </cell>
          <cell r="P1568">
            <v>492943</v>
          </cell>
          <cell r="Q1568">
            <v>228200</v>
          </cell>
          <cell r="R1568">
            <v>0</v>
          </cell>
          <cell r="S1568" t="str">
            <v>F</v>
          </cell>
          <cell r="T1568" t="str">
            <v>С</v>
          </cell>
          <cell r="U1568" t="str">
            <v>Изолация на външна стена , Изолация на под, Изолация на покрив, Мерки по осветление, Подмяна на дограма</v>
          </cell>
          <cell r="V1568">
            <v>264722</v>
          </cell>
          <cell r="W1568">
            <v>169.85</v>
          </cell>
          <cell r="X1568">
            <v>82820</v>
          </cell>
          <cell r="Y1568">
            <v>560937</v>
          </cell>
          <cell r="Z1568">
            <v>6.7728999999999999</v>
          </cell>
          <cell r="AA1568" t="str">
            <v>„НП за ЕЕ на МЖС"</v>
          </cell>
          <cell r="AB1568">
            <v>53.7</v>
          </cell>
        </row>
        <row r="1569">
          <cell r="A1569">
            <v>176818969</v>
          </cell>
          <cell r="B1569" t="str">
            <v>Сдружение на собствениците "жк Струмско, ул. Струма бл.11</v>
          </cell>
          <cell r="C1569" t="str">
            <v>МЖС</v>
          </cell>
          <cell r="D1569" t="str">
            <v>обл.БЛАГОЕВГРАД</v>
          </cell>
          <cell r="E1569" t="str">
            <v>общ.БЛАГОЕВГРАД</v>
          </cell>
          <cell r="F1569" t="str">
            <v>гр.БЛАГОЕВГРАД</v>
          </cell>
          <cell r="G1569" t="str">
            <v>"ЕНЕРДЖИКОРЕКТ" ЕООД</v>
          </cell>
          <cell r="H1569" t="str">
            <v>379ЕНЕ060</v>
          </cell>
          <cell r="I1569">
            <v>42284</v>
          </cell>
          <cell r="J1569" t="str">
            <v>1984</v>
          </cell>
          <cell r="K1569">
            <v>4566</v>
          </cell>
          <cell r="L1569">
            <v>3682</v>
          </cell>
          <cell r="M1569">
            <v>153</v>
          </cell>
          <cell r="N1569">
            <v>75.900000000000006</v>
          </cell>
          <cell r="O1569">
            <v>371768</v>
          </cell>
          <cell r="P1569">
            <v>563778</v>
          </cell>
          <cell r="Q1569">
            <v>279400</v>
          </cell>
          <cell r="R1569">
            <v>0</v>
          </cell>
          <cell r="S1569" t="str">
            <v>E</v>
          </cell>
          <cell r="T1569" t="str">
            <v>С</v>
          </cell>
          <cell r="U1569" t="str">
            <v>Изолация на външна стена , Изолация на под, Изолация на покрив, Мерки по осветление, Подмяна на дограма</v>
          </cell>
          <cell r="V1569">
            <v>284379</v>
          </cell>
          <cell r="W1569">
            <v>78.12</v>
          </cell>
          <cell r="X1569">
            <v>55361</v>
          </cell>
          <cell r="Y1569">
            <v>402605</v>
          </cell>
          <cell r="Z1569">
            <v>7.2723000000000004</v>
          </cell>
          <cell r="AA1569" t="str">
            <v>„НП за ЕЕ на МЖС"</v>
          </cell>
          <cell r="AB1569">
            <v>50.44</v>
          </cell>
        </row>
        <row r="1570">
          <cell r="A1570">
            <v>176829766</v>
          </cell>
          <cell r="B1570" t="str">
            <v>Сдружение на собствениците "гр. Благоевград, ж.к. "Еленово" бл. 6,7,8"</v>
          </cell>
          <cell r="C1570" t="str">
            <v>МЖС</v>
          </cell>
          <cell r="D1570" t="str">
            <v>обл.БЛАГОЕВГРАД</v>
          </cell>
          <cell r="E1570" t="str">
            <v>общ.БЛАГОЕВГРАД</v>
          </cell>
          <cell r="F1570" t="str">
            <v>гр.БЛАГОЕВГРАД</v>
          </cell>
          <cell r="G1570" t="str">
            <v>"ЕНЕРДЖИКОРЕКТ" ЕООД</v>
          </cell>
          <cell r="H1570" t="str">
            <v>379ЕНЕ061</v>
          </cell>
          <cell r="I1570">
            <v>42284</v>
          </cell>
          <cell r="J1570" t="str">
            <v>1984</v>
          </cell>
          <cell r="K1570">
            <v>8734</v>
          </cell>
          <cell r="L1570">
            <v>7298</v>
          </cell>
          <cell r="M1570">
            <v>153.5</v>
          </cell>
          <cell r="N1570">
            <v>75.900000000000006</v>
          </cell>
          <cell r="O1570">
            <v>654523</v>
          </cell>
          <cell r="P1570">
            <v>1120432</v>
          </cell>
          <cell r="Q1570">
            <v>553600</v>
          </cell>
          <cell r="R1570">
            <v>0</v>
          </cell>
          <cell r="S1570" t="str">
            <v>F</v>
          </cell>
          <cell r="T1570" t="str">
            <v>С</v>
          </cell>
          <cell r="U1570" t="str">
            <v>Изолация на външна стена , Изолация на под, Изолация на покрив, Мерки по осветление, Подмяна на дограма</v>
          </cell>
          <cell r="V1570">
            <v>566796</v>
          </cell>
          <cell r="W1570">
            <v>283.67700000000002</v>
          </cell>
          <cell r="X1570">
            <v>151601</v>
          </cell>
          <cell r="Y1570">
            <v>920534</v>
          </cell>
          <cell r="Z1570">
            <v>6.0720000000000001</v>
          </cell>
          <cell r="AA1570" t="str">
            <v>„НП за ЕЕ на МЖС"</v>
          </cell>
          <cell r="AB1570">
            <v>50.58</v>
          </cell>
        </row>
        <row r="1571">
          <cell r="A1571">
            <v>176825013</v>
          </cell>
          <cell r="B1571" t="str">
            <v>Сдружение на собствениците "гр. Благоевград, жк Еленово бл.21,22,23"</v>
          </cell>
          <cell r="C1571" t="str">
            <v>МЖС</v>
          </cell>
          <cell r="D1571" t="str">
            <v>обл.БЛАГОЕВГРАД</v>
          </cell>
          <cell r="E1571" t="str">
            <v>общ.БЛАГОЕВГРАД</v>
          </cell>
          <cell r="F1571" t="str">
            <v>гр.БЛАГОЕВГРАД</v>
          </cell>
          <cell r="G1571" t="str">
            <v>"ЕНЕРДЖИКОРЕКТ" ЕООД</v>
          </cell>
          <cell r="H1571" t="str">
            <v>379ЕНЕ062</v>
          </cell>
          <cell r="I1571">
            <v>42289</v>
          </cell>
          <cell r="J1571" t="str">
            <v>1979</v>
          </cell>
          <cell r="K1571">
            <v>8729</v>
          </cell>
          <cell r="L1571">
            <v>7204</v>
          </cell>
          <cell r="M1571">
            <v>129.19999999999999</v>
          </cell>
          <cell r="N1571">
            <v>70.5</v>
          </cell>
          <cell r="O1571">
            <v>639464</v>
          </cell>
          <cell r="P1571">
            <v>931037</v>
          </cell>
          <cell r="Q1571">
            <v>507600</v>
          </cell>
          <cell r="R1571">
            <v>0</v>
          </cell>
          <cell r="S1571" t="str">
            <v>E</v>
          </cell>
          <cell r="T1571" t="str">
            <v>С</v>
          </cell>
          <cell r="U1571" t="str">
            <v>Изолация на външна стена , Изолация на под, Изолация на покрив, Мерки по осветление, Подмяна на дограма</v>
          </cell>
          <cell r="V1571">
            <v>423431</v>
          </cell>
          <cell r="W1571">
            <v>198.91</v>
          </cell>
          <cell r="X1571">
            <v>109390</v>
          </cell>
          <cell r="Y1571">
            <v>783404</v>
          </cell>
          <cell r="Z1571">
            <v>7.1615000000000002</v>
          </cell>
          <cell r="AA1571" t="str">
            <v>„НП за ЕЕ на МЖС"</v>
          </cell>
          <cell r="AB1571">
            <v>45.47</v>
          </cell>
        </row>
        <row r="1572">
          <cell r="A1572">
            <v>176822633</v>
          </cell>
          <cell r="B1572" t="str">
            <v>Сдружение на собствениците "гр. Благоевград, жк Еленово бл.201"</v>
          </cell>
          <cell r="C1572" t="str">
            <v>МЖС</v>
          </cell>
          <cell r="D1572" t="str">
            <v>обл.БЛАГОЕВГРАД</v>
          </cell>
          <cell r="E1572" t="str">
            <v>общ.БЛАГОЕВГРАД</v>
          </cell>
          <cell r="F1572" t="str">
            <v>гр.БЛАГОЕВГРАД</v>
          </cell>
          <cell r="G1572" t="str">
            <v>"ЕНЕРДЖИКОРЕКТ" ЕООД</v>
          </cell>
          <cell r="H1572" t="str">
            <v>379ЕНЕ063</v>
          </cell>
          <cell r="I1572">
            <v>42289</v>
          </cell>
          <cell r="J1572" t="str">
            <v>1985</v>
          </cell>
          <cell r="K1572">
            <v>5444</v>
          </cell>
          <cell r="L1572">
            <v>4286</v>
          </cell>
          <cell r="M1572">
            <v>174.2</v>
          </cell>
          <cell r="N1572">
            <v>76</v>
          </cell>
          <cell r="O1572">
            <v>365101</v>
          </cell>
          <cell r="P1572">
            <v>746617</v>
          </cell>
          <cell r="Q1572">
            <v>326200</v>
          </cell>
          <cell r="R1572">
            <v>0</v>
          </cell>
          <cell r="S1572" t="str">
            <v>F</v>
          </cell>
          <cell r="T1572" t="str">
            <v>С</v>
          </cell>
          <cell r="U1572" t="str">
            <v>Изолация на външна стена , Изолация на под, Изолация на покрив, Мерки по осветление, Подмяна на дограма</v>
          </cell>
          <cell r="V1572">
            <v>420426</v>
          </cell>
          <cell r="W1572">
            <v>177.21</v>
          </cell>
          <cell r="X1572">
            <v>101730</v>
          </cell>
          <cell r="Y1572">
            <v>582433</v>
          </cell>
          <cell r="Z1572">
            <v>5.7252000000000001</v>
          </cell>
          <cell r="AA1572" t="str">
            <v>„НП за ЕЕ на МЖС"</v>
          </cell>
          <cell r="AB1572">
            <v>56.31</v>
          </cell>
        </row>
        <row r="1573">
          <cell r="A1573">
            <v>176821958</v>
          </cell>
          <cell r="B1573" t="str">
            <v>Сдружение на собствениците "гр. Благоевград, жк Еленово, бл. 212</v>
          </cell>
          <cell r="C1573" t="str">
            <v>МЖС</v>
          </cell>
          <cell r="D1573" t="str">
            <v>обл.БЛАГОЕВГРАД</v>
          </cell>
          <cell r="E1573" t="str">
            <v>общ.БЛАГОЕВГРАД</v>
          </cell>
          <cell r="F1573" t="str">
            <v>гр.БЛАГОЕВГРАД</v>
          </cell>
          <cell r="G1573" t="str">
            <v>"ЕНЕРДЖИКОРЕКТ" ЕООД</v>
          </cell>
          <cell r="H1573" t="str">
            <v>379ЕНЕ064</v>
          </cell>
          <cell r="I1573">
            <v>42292</v>
          </cell>
          <cell r="J1573" t="str">
            <v>1990</v>
          </cell>
          <cell r="K1573">
            <v>6338</v>
          </cell>
          <cell r="L1573">
            <v>4962</v>
          </cell>
          <cell r="M1573">
            <v>137.6</v>
          </cell>
          <cell r="N1573">
            <v>71.2</v>
          </cell>
          <cell r="O1573">
            <v>348470</v>
          </cell>
          <cell r="P1573">
            <v>682581</v>
          </cell>
          <cell r="Q1573">
            <v>353000</v>
          </cell>
          <cell r="R1573">
            <v>0</v>
          </cell>
          <cell r="S1573" t="str">
            <v>E</v>
          </cell>
          <cell r="T1573" t="str">
            <v>С</v>
          </cell>
          <cell r="U1573" t="str">
            <v>Изолация на външна стена , Изолация на под, Изолация на покрив, Мерки по осветление, Подмяна на дограма</v>
          </cell>
          <cell r="V1573">
            <v>329879</v>
          </cell>
          <cell r="W1573">
            <v>189.92</v>
          </cell>
          <cell r="X1573">
            <v>96205</v>
          </cell>
          <cell r="Y1573">
            <v>645547</v>
          </cell>
          <cell r="Z1573">
            <v>6.7100999999999997</v>
          </cell>
          <cell r="AA1573" t="str">
            <v>„НП за ЕЕ на МЖС"</v>
          </cell>
          <cell r="AB1573">
            <v>48.32</v>
          </cell>
        </row>
        <row r="1574">
          <cell r="A1574">
            <v>176822212</v>
          </cell>
          <cell r="B1574" t="str">
            <v>Сдружение на собствениците "гр. Благоевград, ул. "Иван Михайлов" N 57"</v>
          </cell>
          <cell r="C1574" t="str">
            <v>МЖС-БЛАГОЕВГРАД, "ИВАН МИХАЙЛОВ" 57</v>
          </cell>
          <cell r="D1574" t="str">
            <v>обл.БЛАГОЕВГРАД</v>
          </cell>
          <cell r="E1574" t="str">
            <v>общ.БЛАГОЕВГРАД</v>
          </cell>
          <cell r="F1574" t="str">
            <v>гр.БЛАГОЕВГРАД</v>
          </cell>
          <cell r="G1574" t="str">
            <v>"ЕНЕРДЖИКОРЕКТ" ЕООД</v>
          </cell>
          <cell r="H1574" t="str">
            <v>379ЕНЕ065</v>
          </cell>
          <cell r="I1574">
            <v>42292</v>
          </cell>
          <cell r="J1574" t="str">
            <v>1980</v>
          </cell>
          <cell r="K1574">
            <v>3994</v>
          </cell>
          <cell r="L1574">
            <v>3442</v>
          </cell>
          <cell r="M1574">
            <v>181.3</v>
          </cell>
          <cell r="N1574">
            <v>74.8</v>
          </cell>
          <cell r="O1574">
            <v>296046</v>
          </cell>
          <cell r="P1574">
            <v>623928</v>
          </cell>
          <cell r="Q1574">
            <v>553600</v>
          </cell>
          <cell r="R1574">
            <v>0</v>
          </cell>
          <cell r="S1574" t="str">
            <v>F</v>
          </cell>
          <cell r="T1574" t="str">
            <v>С</v>
          </cell>
          <cell r="U1574" t="str">
            <v>Изолация на външна стена , Изолация на под, Изолация на покрив, Мерки по осветление, Подмяна на дограма</v>
          </cell>
          <cell r="V1574">
            <v>366318</v>
          </cell>
          <cell r="W1574">
            <v>173.18799999999999</v>
          </cell>
          <cell r="X1574">
            <v>94677</v>
          </cell>
          <cell r="Y1574">
            <v>392207</v>
          </cell>
          <cell r="Z1574">
            <v>4.1425000000000001</v>
          </cell>
          <cell r="AA1574" t="str">
            <v>„НП за ЕЕ на МЖС"</v>
          </cell>
          <cell r="AB1574">
            <v>58.71</v>
          </cell>
        </row>
        <row r="1575">
          <cell r="A1575">
            <v>176817785</v>
          </cell>
          <cell r="B1575" t="str">
            <v>Сдружение на собствениците "гр. Благоевград, ул. "Цар Иван Шишман" N 16"</v>
          </cell>
          <cell r="C1575" t="str">
            <v>МЖС</v>
          </cell>
          <cell r="D1575" t="str">
            <v>обл.БЛАГОЕВГРАД</v>
          </cell>
          <cell r="E1575" t="str">
            <v>общ.БЛАГОЕВГРАД</v>
          </cell>
          <cell r="F1575" t="str">
            <v>гр.БЛАГОЕВГРАД</v>
          </cell>
          <cell r="G1575" t="str">
            <v>"ЕНЕРДЖИКОРЕКТ" ЕООД</v>
          </cell>
          <cell r="H1575" t="str">
            <v>379ЕНЕ066</v>
          </cell>
          <cell r="I1575">
            <v>42293</v>
          </cell>
          <cell r="J1575" t="str">
            <v>1974</v>
          </cell>
          <cell r="K1575">
            <v>4526</v>
          </cell>
          <cell r="L1575">
            <v>4204</v>
          </cell>
          <cell r="M1575">
            <v>159.80000000000001</v>
          </cell>
          <cell r="N1575">
            <v>84.9</v>
          </cell>
          <cell r="O1575">
            <v>365743</v>
          </cell>
          <cell r="P1575">
            <v>671874</v>
          </cell>
          <cell r="Q1575">
            <v>357000</v>
          </cell>
          <cell r="R1575">
            <v>0</v>
          </cell>
          <cell r="S1575" t="str">
            <v>F</v>
          </cell>
          <cell r="T1575" t="str">
            <v>С</v>
          </cell>
          <cell r="U1575" t="str">
            <v>Изолация на външна стена , Изолация на под, Изолация на покрив, Мерки по осветление, Подмяна на дограма</v>
          </cell>
          <cell r="V1575">
            <v>314750</v>
          </cell>
          <cell r="W1575">
            <v>207.15</v>
          </cell>
          <cell r="X1575">
            <v>100140</v>
          </cell>
          <cell r="Y1575">
            <v>947787</v>
          </cell>
          <cell r="Z1575">
            <v>9.4646000000000008</v>
          </cell>
          <cell r="AA1575" t="str">
            <v>„НП за ЕЕ на МЖС"</v>
          </cell>
          <cell r="AB1575">
            <v>46.84</v>
          </cell>
        </row>
        <row r="1576">
          <cell r="A1576">
            <v>176816832</v>
          </cell>
          <cell r="B1576" t="str">
            <v>Сдружение на собствениците "гр. Благоевград, ул. Марица #2"</v>
          </cell>
          <cell r="C1576" t="str">
            <v>МЖС</v>
          </cell>
          <cell r="D1576" t="str">
            <v>обл.БЛАГОЕВГРАД</v>
          </cell>
          <cell r="E1576" t="str">
            <v>общ.БЛАГОЕВГРАД</v>
          </cell>
          <cell r="F1576" t="str">
            <v>гр.БЛАГОЕВГРАД</v>
          </cell>
          <cell r="G1576" t="str">
            <v>"ЕНЕРДЖИКОРЕКТ" ЕООД</v>
          </cell>
          <cell r="H1576" t="str">
            <v>379ЕНЕ067</v>
          </cell>
          <cell r="I1576">
            <v>42293</v>
          </cell>
          <cell r="J1576" t="str">
            <v>1975</v>
          </cell>
          <cell r="K1576">
            <v>5891</v>
          </cell>
          <cell r="L1576">
            <v>5323</v>
          </cell>
          <cell r="M1576">
            <v>156.4</v>
          </cell>
          <cell r="N1576">
            <v>68.900000000000006</v>
          </cell>
          <cell r="O1576">
            <v>485403</v>
          </cell>
          <cell r="P1576">
            <v>832549</v>
          </cell>
          <cell r="Q1576">
            <v>367000</v>
          </cell>
          <cell r="R1576">
            <v>0</v>
          </cell>
          <cell r="S1576" t="str">
            <v>F</v>
          </cell>
          <cell r="T1576" t="str">
            <v>С</v>
          </cell>
          <cell r="U1576" t="str">
            <v>Изолация на външна стена , Изолация на под, Изолация на покрив, Мерки по осветление, Подмяна на дограма</v>
          </cell>
          <cell r="V1576">
            <v>465668</v>
          </cell>
          <cell r="W1576">
            <v>316.76</v>
          </cell>
          <cell r="X1576">
            <v>151484</v>
          </cell>
          <cell r="Y1576">
            <v>801300</v>
          </cell>
          <cell r="Z1576">
            <v>5.2896000000000001</v>
          </cell>
          <cell r="AA1576" t="str">
            <v>„НП за ЕЕ на МЖС"</v>
          </cell>
          <cell r="AB1576">
            <v>55.93</v>
          </cell>
        </row>
        <row r="1577">
          <cell r="A1577">
            <v>176834076</v>
          </cell>
          <cell r="B1577" t="str">
            <v>Сдружение на собствениците "гр. Благоевград, ж.к. "Еленово" бл. 202"</v>
          </cell>
          <cell r="C1577" t="str">
            <v>МЖС</v>
          </cell>
          <cell r="D1577" t="str">
            <v>обл.БЛАГОЕВГРАД</v>
          </cell>
          <cell r="E1577" t="str">
            <v>общ.БЛАГОЕВГРАД</v>
          </cell>
          <cell r="F1577" t="str">
            <v>гр.БЛАГОЕВГРАД</v>
          </cell>
          <cell r="G1577" t="str">
            <v>"ЕНЕРДЖИКОРЕКТ" ЕООД</v>
          </cell>
          <cell r="H1577" t="str">
            <v>379ЕНЕ068</v>
          </cell>
          <cell r="I1577">
            <v>42293</v>
          </cell>
          <cell r="J1577" t="str">
            <v>1985</v>
          </cell>
          <cell r="K1577">
            <v>3961.67</v>
          </cell>
          <cell r="L1577">
            <v>3240</v>
          </cell>
          <cell r="M1577">
            <v>163.5</v>
          </cell>
          <cell r="N1577">
            <v>80</v>
          </cell>
          <cell r="O1577">
            <v>297756</v>
          </cell>
          <cell r="P1577">
            <v>529669</v>
          </cell>
          <cell r="Q1577">
            <v>259500</v>
          </cell>
          <cell r="R1577">
            <v>0</v>
          </cell>
          <cell r="S1577" t="str">
            <v>F</v>
          </cell>
          <cell r="T1577" t="str">
            <v>С</v>
          </cell>
          <cell r="U1577" t="str">
            <v>Изолация на външна стена , Изолация на под, Изолация на покрив, Мерки по осветление, Подмяна на дограма</v>
          </cell>
          <cell r="V1577">
            <v>270215</v>
          </cell>
          <cell r="W1577">
            <v>171.27</v>
          </cell>
          <cell r="X1577">
            <v>83883</v>
          </cell>
          <cell r="Y1577">
            <v>697534</v>
          </cell>
          <cell r="Z1577">
            <v>8.3155000000000001</v>
          </cell>
          <cell r="AA1577" t="str">
            <v>„НП за ЕЕ на МЖС"</v>
          </cell>
          <cell r="AB1577">
            <v>51.01</v>
          </cell>
        </row>
        <row r="1578">
          <cell r="A1578">
            <v>176820137</v>
          </cell>
          <cell r="B1578" t="str">
            <v>Сдружение на собствениците "Благоевград, ул. Илинден 2, вх. Б"</v>
          </cell>
          <cell r="C1578" t="str">
            <v>МЖС</v>
          </cell>
          <cell r="D1578" t="str">
            <v>обл.БЛАГОЕВГРАД</v>
          </cell>
          <cell r="E1578" t="str">
            <v>общ.БЛАГОЕВГРАД</v>
          </cell>
          <cell r="F1578" t="str">
            <v>гр.БЛАГОЕВГРАД</v>
          </cell>
          <cell r="G1578" t="str">
            <v>"ЕНЕРДЖИКОРЕКТ" ЕООД</v>
          </cell>
          <cell r="H1578" t="str">
            <v>379ЕНЕ069</v>
          </cell>
          <cell r="I1578">
            <v>42293</v>
          </cell>
          <cell r="J1578" t="str">
            <v>1981</v>
          </cell>
          <cell r="K1578">
            <v>4026</v>
          </cell>
          <cell r="L1578">
            <v>3376</v>
          </cell>
          <cell r="M1578">
            <v>149.69999999999999</v>
          </cell>
          <cell r="N1578">
            <v>76.7</v>
          </cell>
          <cell r="O1578">
            <v>286310</v>
          </cell>
          <cell r="P1578">
            <v>505546</v>
          </cell>
          <cell r="Q1578">
            <v>259000</v>
          </cell>
          <cell r="R1578">
            <v>0</v>
          </cell>
          <cell r="S1578" t="str">
            <v>F</v>
          </cell>
          <cell r="T1578" t="str">
            <v>С</v>
          </cell>
          <cell r="U1578" t="str">
            <v>Изолация на външна стена , Изолация на под, Изолация на покрив, Мерки по осветление, Подмяна на дограма</v>
          </cell>
          <cell r="V1578">
            <v>246442</v>
          </cell>
          <cell r="W1578">
            <v>165.7</v>
          </cell>
          <cell r="X1578">
            <v>79554</v>
          </cell>
          <cell r="Y1578">
            <v>638541</v>
          </cell>
          <cell r="Z1578">
            <v>8.0265000000000004</v>
          </cell>
          <cell r="AA1578" t="str">
            <v>„НП за ЕЕ на МЖС"</v>
          </cell>
          <cell r="AB1578">
            <v>48.74</v>
          </cell>
        </row>
        <row r="1579">
          <cell r="A1579">
            <v>176827587</v>
          </cell>
          <cell r="B1579" t="str">
            <v>Сдружение на собствениците "гр. Благоевград, ж.к. Еленово бл.66, 67"</v>
          </cell>
          <cell r="C1579" t="str">
            <v>МЖС ЕЛЕНОВО</v>
          </cell>
          <cell r="D1579" t="str">
            <v>обл.БЛАГОЕВГРАД</v>
          </cell>
          <cell r="E1579" t="str">
            <v>общ.БЛАГОЕВГРАД</v>
          </cell>
          <cell r="F1579" t="str">
            <v>гр.БЛАГОЕВГРАД</v>
          </cell>
          <cell r="G1579" t="str">
            <v>"ЕНЕРДЖИКОРЕКТ" ЕООД</v>
          </cell>
          <cell r="H1579" t="str">
            <v>379ЕНЕ070</v>
          </cell>
          <cell r="I1579">
            <v>42296</v>
          </cell>
          <cell r="J1579" t="str">
            <v>1984</v>
          </cell>
          <cell r="K1579">
            <v>4363</v>
          </cell>
          <cell r="L1579">
            <v>3721</v>
          </cell>
          <cell r="M1579">
            <v>145.19999999999999</v>
          </cell>
          <cell r="N1579">
            <v>75</v>
          </cell>
          <cell r="O1579">
            <v>301964</v>
          </cell>
          <cell r="P1579">
            <v>540150</v>
          </cell>
          <cell r="Q1579">
            <v>279500</v>
          </cell>
          <cell r="R1579">
            <v>0</v>
          </cell>
          <cell r="S1579" t="str">
            <v>F</v>
          </cell>
          <cell r="T1579" t="str">
            <v>С</v>
          </cell>
          <cell r="U1579" t="str">
            <v>Изолация на външна стена , Изолация на под, Изолация на покрив, Мерки по осветление, Подмяна на дограма</v>
          </cell>
          <cell r="V1579">
            <v>260620</v>
          </cell>
          <cell r="W1579">
            <v>179.27</v>
          </cell>
          <cell r="X1579">
            <v>85425</v>
          </cell>
          <cell r="Y1579">
            <v>606987</v>
          </cell>
          <cell r="Z1579">
            <v>7.1054000000000004</v>
          </cell>
          <cell r="AA1579" t="str">
            <v>„НП за ЕЕ на МЖС"</v>
          </cell>
          <cell r="AB1579">
            <v>48.24</v>
          </cell>
        </row>
        <row r="1580">
          <cell r="A1580">
            <v>176831938</v>
          </cell>
          <cell r="B1580" t="str">
            <v>Сдружение на собствениците "гр. Благоевград, ж.к. "Еленово" бл. 61, 62"</v>
          </cell>
          <cell r="C1580" t="str">
            <v>МЖС</v>
          </cell>
          <cell r="D1580" t="str">
            <v>обл.БЛАГОЕВГРАД</v>
          </cell>
          <cell r="E1580" t="str">
            <v>общ.БЛАГОЕВГРАД</v>
          </cell>
          <cell r="F1580" t="str">
            <v>гр.БЛАГОЕВГРАД</v>
          </cell>
          <cell r="G1580" t="str">
            <v>"ЕНЕРДЖИКОРЕКТ" ЕООД</v>
          </cell>
          <cell r="H1580" t="str">
            <v>379ЕНЕ071</v>
          </cell>
          <cell r="I1580">
            <v>42296</v>
          </cell>
          <cell r="J1580" t="str">
            <v>1981</v>
          </cell>
          <cell r="K1580">
            <v>5137.3999999999996</v>
          </cell>
          <cell r="L1580">
            <v>4601.5</v>
          </cell>
          <cell r="M1580">
            <v>116.6</v>
          </cell>
          <cell r="N1580">
            <v>67.599999999999994</v>
          </cell>
          <cell r="O1580">
            <v>314892</v>
          </cell>
          <cell r="P1580">
            <v>536545</v>
          </cell>
          <cell r="Q1580">
            <v>311000</v>
          </cell>
          <cell r="R1580">
            <v>0</v>
          </cell>
          <cell r="S1580" t="str">
            <v>E</v>
          </cell>
          <cell r="T1580" t="str">
            <v>С</v>
          </cell>
          <cell r="U1580" t="str">
            <v>Изолация на външна стена , Изолация на под, Изолация на покрив, Мерки по осветление, Подмяна на дограма</v>
          </cell>
          <cell r="V1580">
            <v>225519</v>
          </cell>
          <cell r="W1580">
            <v>148.28</v>
          </cell>
          <cell r="X1580">
            <v>71705</v>
          </cell>
          <cell r="Y1580">
            <v>539879</v>
          </cell>
          <cell r="Z1580">
            <v>7.5290999999999997</v>
          </cell>
          <cell r="AA1580" t="str">
            <v>„НП за ЕЕ на МЖС"</v>
          </cell>
          <cell r="AB1580">
            <v>42.03</v>
          </cell>
        </row>
        <row r="1581">
          <cell r="A1581">
            <v>176825287</v>
          </cell>
          <cell r="B1581" t="str">
            <v>Сдружение на собствениците "гр. Благоевград, ж.к. "Еленово" бл. 29, 30"</v>
          </cell>
          <cell r="C1581" t="str">
            <v>МЖС-БЛАГОВЕГРАД, "ЕЛЕНОВО", БЛ. 29 И БЛ. 30</v>
          </cell>
          <cell r="D1581" t="str">
            <v>обл.БЛАГОЕВГРАД</v>
          </cell>
          <cell r="E1581" t="str">
            <v>общ.БЛАГОЕВГРАД</v>
          </cell>
          <cell r="F1581" t="str">
            <v>гр.БЛАГОЕВГРАД</v>
          </cell>
          <cell r="G1581" t="str">
            <v>"ЕНЕРДЖИКОРЕКТ" ЕООД</v>
          </cell>
          <cell r="H1581" t="str">
            <v>379ЕНЕ072</v>
          </cell>
          <cell r="I1581">
            <v>42296</v>
          </cell>
          <cell r="J1581" t="str">
            <v>1978</v>
          </cell>
          <cell r="K1581">
            <v>5149.8100000000004</v>
          </cell>
          <cell r="L1581">
            <v>4443</v>
          </cell>
          <cell r="M1581">
            <v>168.3</v>
          </cell>
          <cell r="N1581">
            <v>80.900000000000006</v>
          </cell>
          <cell r="O1581">
            <v>421968</v>
          </cell>
          <cell r="P1581">
            <v>747636</v>
          </cell>
          <cell r="Q1581">
            <v>359400</v>
          </cell>
          <cell r="R1581">
            <v>0</v>
          </cell>
          <cell r="S1581" t="str">
            <v>F</v>
          </cell>
          <cell r="T1581" t="str">
            <v>С</v>
          </cell>
          <cell r="U1581" t="str">
            <v>Изолация на външна стена , Изолация на под, Изолация на покрив, Мерки по осветление, Подмяна на дограма</v>
          </cell>
          <cell r="V1581">
            <v>388212</v>
          </cell>
          <cell r="W1581">
            <v>219.02</v>
          </cell>
          <cell r="X1581">
            <v>111768</v>
          </cell>
          <cell r="Y1581">
            <v>970637</v>
          </cell>
          <cell r="Z1581">
            <v>8.6843000000000004</v>
          </cell>
          <cell r="AA1581" t="str">
            <v>„НП за ЕЕ на МЖС"</v>
          </cell>
          <cell r="AB1581">
            <v>51.92</v>
          </cell>
        </row>
        <row r="1582">
          <cell r="A1582">
            <v>176821050</v>
          </cell>
          <cell r="B1582" t="str">
            <v>Сдружение на собствениците "гр. Благоевград, ж.к. "Запад" бл. 42,43,44</v>
          </cell>
          <cell r="C1582" t="str">
            <v>МЖС</v>
          </cell>
          <cell r="D1582" t="str">
            <v>обл.БЛАГОЕВГРАД</v>
          </cell>
          <cell r="E1582" t="str">
            <v>общ.БЛАГОЕВГРАД</v>
          </cell>
          <cell r="F1582" t="str">
            <v>гр.БЛАГОЕВГРАД</v>
          </cell>
          <cell r="G1582" t="str">
            <v>"ЕНЕРДЖИКОРЕКТ" ЕООД</v>
          </cell>
          <cell r="H1582" t="str">
            <v>379ЕНЕ073</v>
          </cell>
          <cell r="I1582">
            <v>42303</v>
          </cell>
          <cell r="J1582" t="str">
            <v>1989</v>
          </cell>
          <cell r="K1582">
            <v>4660</v>
          </cell>
          <cell r="L1582">
            <v>3963</v>
          </cell>
          <cell r="M1582">
            <v>158</v>
          </cell>
          <cell r="N1582">
            <v>79.5</v>
          </cell>
          <cell r="O1582">
            <v>343389</v>
          </cell>
          <cell r="P1582">
            <v>626423</v>
          </cell>
          <cell r="Q1582">
            <v>315200</v>
          </cell>
          <cell r="R1582">
            <v>0</v>
          </cell>
          <cell r="S1582" t="str">
            <v>F</v>
          </cell>
          <cell r="T1582" t="str">
            <v>С</v>
          </cell>
          <cell r="U1582" t="str">
            <v>Изолация на външна стена , Изолация на под, Изолация на покрив, Мерки по осветление, Подмяна на дограма</v>
          </cell>
          <cell r="V1582">
            <v>311181</v>
          </cell>
          <cell r="W1582">
            <v>194.93</v>
          </cell>
          <cell r="X1582">
            <v>95806</v>
          </cell>
          <cell r="Y1582">
            <v>803994</v>
          </cell>
          <cell r="Z1582">
            <v>8.3917999999999999</v>
          </cell>
          <cell r="AA1582" t="str">
            <v>„НП за ЕЕ на МЖС"</v>
          </cell>
          <cell r="AB1582">
            <v>49.67</v>
          </cell>
        </row>
        <row r="1583">
          <cell r="A1583">
            <v>176824826</v>
          </cell>
          <cell r="B1583" t="str">
            <v>Сдружение на собствениците "гр. Благоевград, жк Ален мак, бл.28</v>
          </cell>
          <cell r="C1583" t="str">
            <v>МЖС</v>
          </cell>
          <cell r="D1583" t="str">
            <v>обл.БЛАГОЕВГРАД</v>
          </cell>
          <cell r="E1583" t="str">
            <v>общ.БЛАГОЕВГРАД</v>
          </cell>
          <cell r="F1583" t="str">
            <v>гр.БЛАГОЕВГРАД</v>
          </cell>
          <cell r="G1583" t="str">
            <v>"ЕНЕРДЖИКОРЕКТ" ЕООД</v>
          </cell>
          <cell r="H1583" t="str">
            <v>379ЕНЕ074</v>
          </cell>
          <cell r="I1583">
            <v>42303</v>
          </cell>
          <cell r="J1583" t="str">
            <v>1984</v>
          </cell>
          <cell r="K1583">
            <v>2998.52</v>
          </cell>
          <cell r="L1583">
            <v>2598</v>
          </cell>
          <cell r="M1583">
            <v>151.9</v>
          </cell>
          <cell r="N1583">
            <v>78.900000000000006</v>
          </cell>
          <cell r="O1583">
            <v>228082</v>
          </cell>
          <cell r="P1583">
            <v>394730</v>
          </cell>
          <cell r="Q1583">
            <v>205000</v>
          </cell>
          <cell r="R1583">
            <v>0</v>
          </cell>
          <cell r="S1583" t="str">
            <v>F</v>
          </cell>
          <cell r="T1583" t="str">
            <v>С</v>
          </cell>
          <cell r="U1583" t="str">
            <v>Изолация на външна стена , Изолация на под, Изолация на покрив, Мерки по осветление, Подмяна на дограма</v>
          </cell>
          <cell r="V1583">
            <v>189622</v>
          </cell>
          <cell r="W1583">
            <v>121.67</v>
          </cell>
          <cell r="X1583">
            <v>59324</v>
          </cell>
          <cell r="Y1583">
            <v>491795</v>
          </cell>
          <cell r="Z1583">
            <v>8.2898999999999994</v>
          </cell>
          <cell r="AA1583" t="str">
            <v>„НП за ЕЕ на МЖС"</v>
          </cell>
          <cell r="AB1583">
            <v>48.03</v>
          </cell>
        </row>
        <row r="1584">
          <cell r="A1584">
            <v>176820023</v>
          </cell>
          <cell r="B1584" t="str">
            <v>Сдружение на собствениците "гр. Благоевград, ж.к. "Струмско", ул. "Струма" бл. 9</v>
          </cell>
          <cell r="C1584" t="str">
            <v>МЖС</v>
          </cell>
          <cell r="D1584" t="str">
            <v>обл.БЛАГОЕВГРАД</v>
          </cell>
          <cell r="E1584" t="str">
            <v>общ.БЛАГОЕВГРАД</v>
          </cell>
          <cell r="F1584" t="str">
            <v>гр.БЛАГОЕВГРАД</v>
          </cell>
          <cell r="G1584" t="str">
            <v>"ЕНЕРДЖИКОРЕКТ" ЕООД</v>
          </cell>
          <cell r="H1584" t="str">
            <v>379ЕНЕ075</v>
          </cell>
          <cell r="I1584">
            <v>42303</v>
          </cell>
          <cell r="J1584" t="str">
            <v>1977</v>
          </cell>
          <cell r="K1584">
            <v>4429.3999999999996</v>
          </cell>
          <cell r="L1584">
            <v>3938</v>
          </cell>
          <cell r="M1584">
            <v>143</v>
          </cell>
          <cell r="N1584">
            <v>71</v>
          </cell>
          <cell r="O1584">
            <v>324489</v>
          </cell>
          <cell r="P1584">
            <v>563200</v>
          </cell>
          <cell r="Q1584">
            <v>280000</v>
          </cell>
          <cell r="R1584">
            <v>0</v>
          </cell>
          <cell r="S1584" t="str">
            <v>F</v>
          </cell>
          <cell r="T1584" t="str">
            <v>С</v>
          </cell>
          <cell r="U1584" t="str">
            <v>Изолация на външна стена , Изолация на под, Изолация на покрив, Мерки по осветление, Подмяна на дограма</v>
          </cell>
          <cell r="V1584">
            <v>283960</v>
          </cell>
          <cell r="W1584">
            <v>184.28</v>
          </cell>
          <cell r="X1584">
            <v>89517</v>
          </cell>
          <cell r="Y1584">
            <v>769868</v>
          </cell>
          <cell r="Z1584">
            <v>8.6001999999999992</v>
          </cell>
          <cell r="AA1584" t="str">
            <v>„НП за ЕЕ на МЖС"</v>
          </cell>
          <cell r="AB1584">
            <v>50.41</v>
          </cell>
        </row>
        <row r="1585">
          <cell r="A1585">
            <v>176817301</v>
          </cell>
          <cell r="B1585" t="str">
            <v>Сдружение на собствениците "гр. Благоевград, жк Запад бл. 53</v>
          </cell>
          <cell r="C1585" t="str">
            <v>МЖС</v>
          </cell>
          <cell r="D1585" t="str">
            <v>обл.БЛАГОЕВГРАД</v>
          </cell>
          <cell r="E1585" t="str">
            <v>общ.БЛАГОЕВГРАД</v>
          </cell>
          <cell r="F1585" t="str">
            <v>гр.БЛАГОЕВГРАД</v>
          </cell>
          <cell r="G1585" t="str">
            <v>"ЕНЕРДЖИКОРЕКТ" ЕООД</v>
          </cell>
          <cell r="H1585" t="str">
            <v>379ЕНЕ076</v>
          </cell>
          <cell r="I1585">
            <v>42307</v>
          </cell>
          <cell r="J1585" t="str">
            <v>1976</v>
          </cell>
          <cell r="K1585">
            <v>5681</v>
          </cell>
          <cell r="L1585">
            <v>5113</v>
          </cell>
          <cell r="M1585">
            <v>161</v>
          </cell>
          <cell r="N1585">
            <v>72.3</v>
          </cell>
          <cell r="O1585">
            <v>491404</v>
          </cell>
          <cell r="P1585">
            <v>823837</v>
          </cell>
          <cell r="Q1585">
            <v>369700</v>
          </cell>
          <cell r="R1585">
            <v>0</v>
          </cell>
          <cell r="S1585" t="str">
            <v>F</v>
          </cell>
          <cell r="T1585" t="str">
            <v>С</v>
          </cell>
          <cell r="U1585" t="str">
            <v>Изолация на външна стена , Изолация на под, Изолация на покрив, Мерки по осветление, Подмяна на дограма</v>
          </cell>
          <cell r="V1585">
            <v>455331</v>
          </cell>
          <cell r="W1585">
            <v>293.32</v>
          </cell>
          <cell r="X1585">
            <v>142501</v>
          </cell>
          <cell r="Y1585">
            <v>815143</v>
          </cell>
          <cell r="Z1585">
            <v>5.7202000000000002</v>
          </cell>
          <cell r="AA1585" t="str">
            <v>„НП за ЕЕ на МЖС"</v>
          </cell>
          <cell r="AB1585">
            <v>55.26</v>
          </cell>
        </row>
        <row r="1586">
          <cell r="A1586">
            <v>176827060</v>
          </cell>
          <cell r="B1586" t="str">
            <v>Сдружение на собствениците "гр. Благоевград, ж.к. Струмско, ул.Яне Сандански бл.15,17,19</v>
          </cell>
          <cell r="C1586" t="str">
            <v>МЖС</v>
          </cell>
          <cell r="D1586" t="str">
            <v>обл.БЛАГОЕВГРАД</v>
          </cell>
          <cell r="E1586" t="str">
            <v>общ.БЛАГОЕВГРАД</v>
          </cell>
          <cell r="F1586" t="str">
            <v>гр.БЛАГОЕВГРАД</v>
          </cell>
          <cell r="G1586" t="str">
            <v>"ЕНЕРДЖИКОРЕКТ" ЕООД</v>
          </cell>
          <cell r="H1586" t="str">
            <v>379ЕНЕ077</v>
          </cell>
          <cell r="I1586">
            <v>42307</v>
          </cell>
          <cell r="J1586" t="str">
            <v>1978</v>
          </cell>
          <cell r="K1586">
            <v>10672</v>
          </cell>
          <cell r="L1586">
            <v>6505</v>
          </cell>
          <cell r="M1586">
            <v>161.6</v>
          </cell>
          <cell r="N1586">
            <v>80.2</v>
          </cell>
          <cell r="O1586">
            <v>591671</v>
          </cell>
          <cell r="P1586">
            <v>1050909</v>
          </cell>
          <cell r="Q1586">
            <v>521500</v>
          </cell>
          <cell r="R1586">
            <v>0</v>
          </cell>
          <cell r="S1586" t="str">
            <v>F</v>
          </cell>
          <cell r="T1586" t="str">
            <v>С</v>
          </cell>
          <cell r="U1586" t="str">
            <v>Изолация на външна стена , Изолация на под, Изолация на покрив, Мерки по осветление, Подмяна на дограма</v>
          </cell>
          <cell r="V1586">
            <v>529399</v>
          </cell>
          <cell r="W1586">
            <v>331.36</v>
          </cell>
          <cell r="X1586">
            <v>162950</v>
          </cell>
          <cell r="Y1586">
            <v>1337148</v>
          </cell>
          <cell r="Z1586">
            <v>8.2058</v>
          </cell>
          <cell r="AA1586" t="str">
            <v>„НП за ЕЕ на МЖС"</v>
          </cell>
          <cell r="AB1586">
            <v>50.37</v>
          </cell>
        </row>
        <row r="1587">
          <cell r="A1587">
            <v>176825294</v>
          </cell>
          <cell r="B1587" t="str">
            <v>Сдружение на собствениците "гр. Благоевград, ж.к. Еленово бл.45</v>
          </cell>
          <cell r="C1587" t="str">
            <v>МЖС</v>
          </cell>
          <cell r="D1587" t="str">
            <v>обл.БЛАГОЕВГРАД</v>
          </cell>
          <cell r="E1587" t="str">
            <v>общ.БЛАГОЕВГРАД</v>
          </cell>
          <cell r="F1587" t="str">
            <v>гр.БЛАГОЕВГРАД</v>
          </cell>
          <cell r="G1587" t="str">
            <v>"ЕНЕРДЖИКОРЕКТ" ЕООД</v>
          </cell>
          <cell r="H1587" t="str">
            <v>379ЕНЕ078</v>
          </cell>
          <cell r="I1587">
            <v>42307</v>
          </cell>
          <cell r="J1587" t="str">
            <v>1981</v>
          </cell>
          <cell r="K1587">
            <v>4420</v>
          </cell>
          <cell r="L1587">
            <v>3536</v>
          </cell>
          <cell r="M1587">
            <v>128.69999999999999</v>
          </cell>
          <cell r="N1587">
            <v>67.8</v>
          </cell>
          <cell r="O1587">
            <v>275967</v>
          </cell>
          <cell r="P1587">
            <v>454917</v>
          </cell>
          <cell r="Q1587">
            <v>239600</v>
          </cell>
          <cell r="R1587">
            <v>0</v>
          </cell>
          <cell r="S1587" t="str">
            <v>F</v>
          </cell>
          <cell r="T1587" t="str">
            <v>С</v>
          </cell>
          <cell r="U1587" t="str">
            <v>Изолация на външна стена , Изолация на под, Изолация на покрив, Мерки по осветление, Подмяна на дограма</v>
          </cell>
          <cell r="V1587">
            <v>215282</v>
          </cell>
          <cell r="W1587">
            <v>154.74</v>
          </cell>
          <cell r="X1587">
            <v>72697</v>
          </cell>
          <cell r="Y1587">
            <v>514512</v>
          </cell>
          <cell r="Z1587">
            <v>7.0773999999999999</v>
          </cell>
          <cell r="AA1587" t="str">
            <v>„НП за ЕЕ на МЖС"</v>
          </cell>
          <cell r="AB1587">
            <v>47.32</v>
          </cell>
        </row>
        <row r="1588">
          <cell r="A1588">
            <v>176824032</v>
          </cell>
          <cell r="B1588" t="str">
            <v>Сдружение на собствениците " гр. Благоевград, жк Еленово бл.164,165,166</v>
          </cell>
          <cell r="C1588" t="str">
            <v>МЖС</v>
          </cell>
          <cell r="D1588" t="str">
            <v>обл.БЛАГОЕВГРАД</v>
          </cell>
          <cell r="E1588" t="str">
            <v>общ.БЛАГОЕВГРАД</v>
          </cell>
          <cell r="F1588" t="str">
            <v>гр.БЛАГОЕВГРАД</v>
          </cell>
          <cell r="G1588" t="str">
            <v>"ЕНЕРДЖИКОРЕКТ" ЕООД</v>
          </cell>
          <cell r="H1588" t="str">
            <v>379ЕНЕ079</v>
          </cell>
          <cell r="I1588">
            <v>42311</v>
          </cell>
          <cell r="J1588" t="str">
            <v>1986</v>
          </cell>
          <cell r="K1588">
            <v>6486</v>
          </cell>
          <cell r="L1588">
            <v>5984</v>
          </cell>
          <cell r="M1588">
            <v>158.4</v>
          </cell>
          <cell r="N1588">
            <v>75</v>
          </cell>
          <cell r="O1588">
            <v>514602</v>
          </cell>
          <cell r="P1588">
            <v>947866</v>
          </cell>
          <cell r="Q1588">
            <v>448500</v>
          </cell>
          <cell r="R1588">
            <v>0</v>
          </cell>
          <cell r="S1588" t="str">
            <v>F</v>
          </cell>
          <cell r="T1588" t="str">
            <v>С</v>
          </cell>
          <cell r="U1588" t="str">
            <v>Изолация на външна стена , Изолация на под, Изолация на покрив, Мерки по осветление, Подмяна на дограма</v>
          </cell>
          <cell r="V1588">
            <v>499332</v>
          </cell>
          <cell r="W1588">
            <v>224.18</v>
          </cell>
          <cell r="X1588">
            <v>125231</v>
          </cell>
          <cell r="Y1588">
            <v>627672</v>
          </cell>
          <cell r="Z1588">
            <v>5.0121000000000002</v>
          </cell>
          <cell r="AA1588" t="str">
            <v>„НП за ЕЕ на МЖС"</v>
          </cell>
          <cell r="AB1588">
            <v>52.67</v>
          </cell>
        </row>
        <row r="1589">
          <cell r="A1589">
            <v>176831945</v>
          </cell>
          <cell r="B1589" t="str">
            <v>Сдружение на собствениците "гр. Благоевград, ж.к. Струмско-център бл.1,2,3,4"</v>
          </cell>
          <cell r="C1589" t="str">
            <v>МЖС-БЛАГОЕВГРАД, "СТРУМСКО ЦЕНТЪР"</v>
          </cell>
          <cell r="D1589" t="str">
            <v>обл.БЛАГОЕВГРАД</v>
          </cell>
          <cell r="E1589" t="str">
            <v>общ.БЛАГОЕВГРАД</v>
          </cell>
          <cell r="F1589" t="str">
            <v>гр.БЛАГОЕВГРАД</v>
          </cell>
          <cell r="G1589" t="str">
            <v>"ЕНЕРДЖИКОРЕКТ" ЕООД</v>
          </cell>
          <cell r="H1589" t="str">
            <v>379ЕНЕ080</v>
          </cell>
          <cell r="I1589">
            <v>42311</v>
          </cell>
          <cell r="J1589" t="str">
            <v>1984</v>
          </cell>
          <cell r="K1589">
            <v>9252.08</v>
          </cell>
          <cell r="L1589">
            <v>7539</v>
          </cell>
          <cell r="M1589">
            <v>175.2</v>
          </cell>
          <cell r="N1589">
            <v>80.099999999999994</v>
          </cell>
          <cell r="O1589">
            <v>638165</v>
          </cell>
          <cell r="P1589">
            <v>1320775</v>
          </cell>
          <cell r="Q1589">
            <v>603800</v>
          </cell>
          <cell r="R1589">
            <v>0</v>
          </cell>
          <cell r="S1589" t="str">
            <v>F</v>
          </cell>
          <cell r="T1589" t="str">
            <v>С</v>
          </cell>
          <cell r="U1589" t="str">
            <v>Изолация на външна стена , Изолация на под, Изолация на покрив, Мерки по осветление, Подмяна на дограма</v>
          </cell>
          <cell r="V1589">
            <v>716947</v>
          </cell>
          <cell r="W1589">
            <v>276.541</v>
          </cell>
          <cell r="X1589">
            <v>165194</v>
          </cell>
          <cell r="Y1589">
            <v>1040835</v>
          </cell>
          <cell r="Z1589">
            <v>6.3006000000000002</v>
          </cell>
          <cell r="AA1589" t="str">
            <v>„НП за ЕЕ на МЖС"</v>
          </cell>
          <cell r="AB1589">
            <v>54.28</v>
          </cell>
        </row>
        <row r="1590">
          <cell r="A1590">
            <v>176831964</v>
          </cell>
          <cell r="B1590" t="str">
            <v>Сдружение на собствениците ""гр. Благоевград, ж.к. Струмско-център бл.10,11,12</v>
          </cell>
          <cell r="C1590" t="str">
            <v>МЖС</v>
          </cell>
          <cell r="D1590" t="str">
            <v>обл.БЛАГОЕВГРАД</v>
          </cell>
          <cell r="E1590" t="str">
            <v>общ.БЛАГОЕВГРАД</v>
          </cell>
          <cell r="F1590" t="str">
            <v>гр.БЛАГОЕВГРАД</v>
          </cell>
          <cell r="G1590" t="str">
            <v>"ЕНЕРДЖИКОРЕКТ" ЕООД</v>
          </cell>
          <cell r="H1590" t="str">
            <v>379ЕНЕ081</v>
          </cell>
          <cell r="I1590">
            <v>42311</v>
          </cell>
          <cell r="J1590" t="str">
            <v>1981</v>
          </cell>
          <cell r="K1590">
            <v>6944.2</v>
          </cell>
          <cell r="L1590">
            <v>6210</v>
          </cell>
          <cell r="M1590">
            <v>174.5</v>
          </cell>
          <cell r="N1590">
            <v>74</v>
          </cell>
          <cell r="O1590">
            <v>520661</v>
          </cell>
          <cell r="P1590">
            <v>1083518</v>
          </cell>
          <cell r="Q1590">
            <v>460000</v>
          </cell>
          <cell r="R1590">
            <v>0</v>
          </cell>
          <cell r="S1590" t="str">
            <v>F</v>
          </cell>
          <cell r="T1590" t="str">
            <v>С</v>
          </cell>
          <cell r="U1590" t="str">
            <v>Изолация на външна стена , Изолация на под, Изолация на покрив, Мерки по осветление, Подмяна на дограма</v>
          </cell>
          <cell r="V1590">
            <v>623588</v>
          </cell>
          <cell r="W1590">
            <v>330.75200000000001</v>
          </cell>
          <cell r="X1590">
            <v>172767</v>
          </cell>
          <cell r="Y1590">
            <v>754193</v>
          </cell>
          <cell r="Z1590">
            <v>4.3653000000000004</v>
          </cell>
          <cell r="AA1590" t="str">
            <v>„НП за ЕЕ на МЖС"</v>
          </cell>
          <cell r="AB1590">
            <v>57.55</v>
          </cell>
        </row>
        <row r="1591">
          <cell r="A1591">
            <v>176825337</v>
          </cell>
          <cell r="B1591" t="str">
            <v>Сдружение на собствениците "гр.Благоевград, ж.к. Струмско, ул. Броди бл.38</v>
          </cell>
          <cell r="C1591" t="str">
            <v>МЖС</v>
          </cell>
          <cell r="D1591" t="str">
            <v>обл.БЛАГОЕВГРАД</v>
          </cell>
          <cell r="E1591" t="str">
            <v>общ.БЛАГОЕВГРАД</v>
          </cell>
          <cell r="F1591" t="str">
            <v>гр.БЛАГОЕВГРАД</v>
          </cell>
          <cell r="G1591" t="str">
            <v>"ЕНЕРДЖИКОРЕКТ" ЕООД</v>
          </cell>
          <cell r="H1591" t="str">
            <v>379ЕНЕ082</v>
          </cell>
          <cell r="I1591">
            <v>42311</v>
          </cell>
          <cell r="J1591" t="str">
            <v>1974</v>
          </cell>
          <cell r="K1591">
            <v>4210</v>
          </cell>
          <cell r="L1591">
            <v>4042</v>
          </cell>
          <cell r="M1591">
            <v>178.7</v>
          </cell>
          <cell r="N1591">
            <v>74</v>
          </cell>
          <cell r="O1591">
            <v>524681</v>
          </cell>
          <cell r="P1591">
            <v>722318</v>
          </cell>
          <cell r="Q1591">
            <v>327500</v>
          </cell>
          <cell r="R1591">
            <v>0</v>
          </cell>
          <cell r="S1591" t="str">
            <v>F</v>
          </cell>
          <cell r="T1591" t="str">
            <v>С</v>
          </cell>
          <cell r="U1591" t="str">
            <v>Изолация на външна стена , Изолация на под, Изолация на покрив, Мерки по осветление, Подмяна на дограма</v>
          </cell>
          <cell r="V1591">
            <v>394866</v>
          </cell>
          <cell r="W1591">
            <v>135.88999999999999</v>
          </cell>
          <cell r="X1591">
            <v>85708</v>
          </cell>
          <cell r="Y1591">
            <v>419040</v>
          </cell>
          <cell r="Z1591">
            <v>4.8891</v>
          </cell>
          <cell r="AA1591" t="str">
            <v>„НП за ЕЕ на МЖС"</v>
          </cell>
          <cell r="AB1591">
            <v>54.66</v>
          </cell>
        </row>
        <row r="1592">
          <cell r="A1592">
            <v>176822825</v>
          </cell>
          <cell r="B1592" t="str">
            <v>Сдружение на собствениците "гр. Благоевград, ж.к. "Еленово", бл. 46,47,48,49"</v>
          </cell>
          <cell r="C1592" t="str">
            <v>МЖС БЛ-ГРАД</v>
          </cell>
          <cell r="D1592" t="str">
            <v>обл.БЛАГОЕВГРАД</v>
          </cell>
          <cell r="E1592" t="str">
            <v>общ.БЛАГОЕВГРАД</v>
          </cell>
          <cell r="F1592" t="str">
            <v>гр.БЛАГОЕВГРАД</v>
          </cell>
          <cell r="G1592" t="str">
            <v>"ЕНЕРДЖИКОРЕКТ" ЕООД</v>
          </cell>
          <cell r="H1592" t="str">
            <v>379ЕНЕ083</v>
          </cell>
          <cell r="I1592">
            <v>42311</v>
          </cell>
          <cell r="J1592" t="str">
            <v>1984</v>
          </cell>
          <cell r="K1592">
            <v>6835</v>
          </cell>
          <cell r="L1592">
            <v>6431</v>
          </cell>
          <cell r="M1592">
            <v>160.30000000000001</v>
          </cell>
          <cell r="N1592">
            <v>73.2</v>
          </cell>
          <cell r="O1592">
            <v>540564</v>
          </cell>
          <cell r="P1592">
            <v>1030656</v>
          </cell>
          <cell r="Q1592">
            <v>470900</v>
          </cell>
          <cell r="R1592">
            <v>0</v>
          </cell>
          <cell r="S1592" t="str">
            <v>F</v>
          </cell>
          <cell r="T1592" t="str">
            <v>С</v>
          </cell>
          <cell r="U1592" t="str">
            <v>Изолация на външна стена , Изолация на под, Изолация на покрив, Мерки по осветление, Подмяна на дограма</v>
          </cell>
          <cell r="V1592">
            <v>559658</v>
          </cell>
          <cell r="W1592">
            <v>297.14600000000002</v>
          </cell>
          <cell r="X1592">
            <v>155139</v>
          </cell>
          <cell r="Y1592">
            <v>723306</v>
          </cell>
          <cell r="Z1592">
            <v>4.6623000000000001</v>
          </cell>
          <cell r="AA1592" t="str">
            <v>„НП за ЕЕ на МЖС"</v>
          </cell>
          <cell r="AB1592">
            <v>54.3</v>
          </cell>
        </row>
        <row r="1593">
          <cell r="A1593">
            <v>176833540</v>
          </cell>
          <cell r="B1593" t="str">
            <v>СДРУЖЕНИЕ НА СОБСТВЕНИЦИТЕ "АНТИМ I",ГР.ПАЗАРДЖИК,УЛ."АНТИМ I" # 10</v>
          </cell>
          <cell r="C1593" t="str">
            <v>МЖС</v>
          </cell>
          <cell r="D1593" t="str">
            <v>обл.ПАЗАРДЖИК</v>
          </cell>
          <cell r="E1593" t="str">
            <v>общ.ПАЗАРДЖИК</v>
          </cell>
          <cell r="F1593" t="str">
            <v>гр.ПАЗАРДЖИК</v>
          </cell>
          <cell r="G1593" t="str">
            <v>"ЕНЕРДЖИКОРЕКТ" ЕООД</v>
          </cell>
          <cell r="H1593" t="str">
            <v>379ЕНЕ084</v>
          </cell>
          <cell r="I1593">
            <v>42312</v>
          </cell>
          <cell r="J1593" t="str">
            <v>1985</v>
          </cell>
          <cell r="K1593">
            <v>8002</v>
          </cell>
          <cell r="L1593">
            <v>6401</v>
          </cell>
          <cell r="M1593">
            <v>109.9</v>
          </cell>
          <cell r="N1593">
            <v>70</v>
          </cell>
          <cell r="O1593">
            <v>384194</v>
          </cell>
          <cell r="P1593">
            <v>703563</v>
          </cell>
          <cell r="Q1593">
            <v>448680</v>
          </cell>
          <cell r="R1593">
            <v>0</v>
          </cell>
          <cell r="S1593" t="str">
            <v>D</v>
          </cell>
          <cell r="T1593" t="str">
            <v>С</v>
          </cell>
          <cell r="U1593" t="str">
            <v>Изолация на външна стена , Изолация на покрив, Мерки по осветление, Подмяна на дограма</v>
          </cell>
          <cell r="V1593">
            <v>254883</v>
          </cell>
          <cell r="W1593">
            <v>121.36</v>
          </cell>
          <cell r="X1593">
            <v>36174</v>
          </cell>
          <cell r="Y1593">
            <v>510463</v>
          </cell>
          <cell r="Z1593">
            <v>14.1113</v>
          </cell>
          <cell r="AA1593" t="str">
            <v>„НП за ЕЕ на МЖС"</v>
          </cell>
          <cell r="AB1593">
            <v>36.22</v>
          </cell>
        </row>
        <row r="1594">
          <cell r="A1594">
            <v>176832869</v>
          </cell>
          <cell r="B1594" t="str">
            <v>СДРУЖЕНИЕ НА СОБСТВЕНИЦИТЕ "НОВИЯТ ОСМИ МАРТ #10",ГР</v>
          </cell>
          <cell r="C1594" t="str">
            <v>МЖС</v>
          </cell>
          <cell r="D1594" t="str">
            <v>обл.ПАЗАРДЖИК</v>
          </cell>
          <cell r="E1594" t="str">
            <v>общ.ПАЗАРДЖИК</v>
          </cell>
          <cell r="F1594" t="str">
            <v>гр.ПАЗАРДЖИК</v>
          </cell>
          <cell r="G1594" t="str">
            <v>"ЕНЕРДЖИКОРЕКТ" ЕООД</v>
          </cell>
          <cell r="H1594" t="str">
            <v>379ЕНЕ085</v>
          </cell>
          <cell r="I1594">
            <v>42312</v>
          </cell>
          <cell r="J1594" t="str">
            <v>1970</v>
          </cell>
          <cell r="K1594">
            <v>3811</v>
          </cell>
          <cell r="L1594">
            <v>3286</v>
          </cell>
          <cell r="M1594">
            <v>157.6</v>
          </cell>
          <cell r="N1594">
            <v>71</v>
          </cell>
          <cell r="O1594">
            <v>342262</v>
          </cell>
          <cell r="P1594">
            <v>517802</v>
          </cell>
          <cell r="Q1594">
            <v>233080</v>
          </cell>
          <cell r="R1594">
            <v>0</v>
          </cell>
          <cell r="S1594" t="str">
            <v>E</v>
          </cell>
          <cell r="T1594" t="str">
            <v>С</v>
          </cell>
          <cell r="U1594" t="str">
            <v>Изолация на външна стена , Изолация на под, Изолация на покрив, Мерки по осветление, Подмяна на дограма</v>
          </cell>
          <cell r="V1594">
            <v>284712.86</v>
          </cell>
          <cell r="W1594">
            <v>114.69</v>
          </cell>
          <cell r="X1594">
            <v>32659.82</v>
          </cell>
          <cell r="Y1594">
            <v>355026.96</v>
          </cell>
          <cell r="Z1594">
            <v>10.8704</v>
          </cell>
          <cell r="AA1594" t="str">
            <v>„НП за ЕЕ на МЖС"</v>
          </cell>
          <cell r="AB1594">
            <v>54.98</v>
          </cell>
        </row>
        <row r="1595">
          <cell r="A1595">
            <v>176830462</v>
          </cell>
          <cell r="B1595" t="str">
            <v>Сдружение на собствениците, ГР.ПЛЕВЕН, УЛ."ГЕОРГИ КОЧЕВ" # 16</v>
          </cell>
          <cell r="C1595" t="str">
            <v>МЖС</v>
          </cell>
          <cell r="D1595" t="str">
            <v>обл.ПЛЕВЕН</v>
          </cell>
          <cell r="E1595" t="str">
            <v>общ.ПЛЕВЕН</v>
          </cell>
          <cell r="F1595" t="str">
            <v>гр.ПЛЕВЕН</v>
          </cell>
          <cell r="G1595" t="str">
            <v>"ЕНЕРДЖИКОРЕКТ" ЕООД</v>
          </cell>
          <cell r="H1595" t="str">
            <v>379ЕНЕ086</v>
          </cell>
          <cell r="I1595">
            <v>42314</v>
          </cell>
          <cell r="J1595" t="str">
            <v>1968</v>
          </cell>
          <cell r="K1595">
            <v>7545.64</v>
          </cell>
          <cell r="L1595">
            <v>6772</v>
          </cell>
          <cell r="M1595">
            <v>199.2</v>
          </cell>
          <cell r="N1595">
            <v>97.7</v>
          </cell>
          <cell r="O1595">
            <v>778921</v>
          </cell>
          <cell r="P1595">
            <v>1348773</v>
          </cell>
          <cell r="Q1595">
            <v>661400</v>
          </cell>
          <cell r="R1595">
            <v>305152</v>
          </cell>
          <cell r="S1595" t="str">
            <v>E</v>
          </cell>
          <cell r="T1595" t="str">
            <v>С</v>
          </cell>
          <cell r="U1595" t="str">
            <v>Изолация на външна стена , Изолация на под, Изолация на покрив, Мерки по осветление, Подмяна на дограма</v>
          </cell>
          <cell r="V1595">
            <v>687398</v>
          </cell>
          <cell r="W1595">
            <v>276.55</v>
          </cell>
          <cell r="X1595">
            <v>113587</v>
          </cell>
          <cell r="Y1595">
            <v>670941</v>
          </cell>
          <cell r="Z1595">
            <v>5.9067999999999996</v>
          </cell>
          <cell r="AA1595" t="str">
            <v>„НП за ЕЕ на МЖС"</v>
          </cell>
          <cell r="AB1595">
            <v>50.96</v>
          </cell>
        </row>
        <row r="1596">
          <cell r="A1596">
            <v>176841195</v>
          </cell>
          <cell r="B1596" t="str">
            <v>Сдружение на собствениците "гр. Благоевград, ж.к. "Еленово" бл. 109, 110, 111</v>
          </cell>
          <cell r="C1596" t="str">
            <v>МЖС</v>
          </cell>
          <cell r="D1596" t="str">
            <v>обл.БЛАГОЕВГРАД</v>
          </cell>
          <cell r="E1596" t="str">
            <v>общ.БЛАГОЕВГРАД</v>
          </cell>
          <cell r="F1596" t="str">
            <v>гр.БЛАГОЕВГРАД</v>
          </cell>
          <cell r="G1596" t="str">
            <v>"ЕНЕРДЖИКОРЕКТ" ЕООД</v>
          </cell>
          <cell r="H1596" t="str">
            <v>379ЕНЕ088</v>
          </cell>
          <cell r="I1596">
            <v>42317</v>
          </cell>
          <cell r="J1596" t="str">
            <v>1985</v>
          </cell>
          <cell r="K1596">
            <v>6200.46</v>
          </cell>
          <cell r="L1596">
            <v>5273</v>
          </cell>
          <cell r="M1596">
            <v>164</v>
          </cell>
          <cell r="N1596">
            <v>72.8</v>
          </cell>
          <cell r="O1596">
            <v>401556</v>
          </cell>
          <cell r="P1596">
            <v>865096</v>
          </cell>
          <cell r="Q1596">
            <v>384000</v>
          </cell>
          <cell r="R1596">
            <v>0</v>
          </cell>
          <cell r="S1596" t="str">
            <v>F</v>
          </cell>
          <cell r="T1596" t="str">
            <v>С</v>
          </cell>
          <cell r="U1596" t="str">
            <v>Изолация на външна стена , Изолация на под, Изолация на покрив, Мерки по осветление, Подмяна на дограма</v>
          </cell>
          <cell r="V1596">
            <v>481029</v>
          </cell>
          <cell r="W1596">
            <v>264.7</v>
          </cell>
          <cell r="X1596">
            <v>136368</v>
          </cell>
          <cell r="Y1596">
            <v>641029</v>
          </cell>
          <cell r="Z1596">
            <v>4.7007000000000003</v>
          </cell>
          <cell r="AA1596" t="str">
            <v>„НП за ЕЕ на МЖС"</v>
          </cell>
          <cell r="AB1596">
            <v>55.6</v>
          </cell>
        </row>
        <row r="1597">
          <cell r="A1597">
            <v>176829937</v>
          </cell>
          <cell r="B1597" t="str">
            <v>Сдружение на собствениците "гр. Благоевград, жк Еленово, бл.59, 60</v>
          </cell>
          <cell r="C1597" t="str">
            <v>МЖС</v>
          </cell>
          <cell r="D1597" t="str">
            <v>обл.БЛАГОЕВГРАД</v>
          </cell>
          <cell r="E1597" t="str">
            <v>общ.БЛАГОЕВГРАД</v>
          </cell>
          <cell r="F1597" t="str">
            <v>гр.БЛАГОЕВГРАД</v>
          </cell>
          <cell r="G1597" t="str">
            <v>"ЕНЕРДЖИКОРЕКТ" ЕООД</v>
          </cell>
          <cell r="H1597" t="str">
            <v>379ЕНЕ089</v>
          </cell>
          <cell r="I1597">
            <v>42317</v>
          </cell>
          <cell r="J1597" t="str">
            <v>1980</v>
          </cell>
          <cell r="K1597">
            <v>5080</v>
          </cell>
          <cell r="L1597">
            <v>4688</v>
          </cell>
          <cell r="M1597">
            <v>155.30000000000001</v>
          </cell>
          <cell r="N1597">
            <v>69.3</v>
          </cell>
          <cell r="O1597">
            <v>358808</v>
          </cell>
          <cell r="P1597">
            <v>728028</v>
          </cell>
          <cell r="Q1597">
            <v>325000</v>
          </cell>
          <cell r="R1597">
            <v>0</v>
          </cell>
          <cell r="S1597" t="str">
            <v>F</v>
          </cell>
          <cell r="T1597" t="str">
            <v>С</v>
          </cell>
          <cell r="U1597" t="str">
            <v>Изолация на външна стена , Изолация на под, Изолация на покрив, Мерки по осветление, Подмяна на дограма</v>
          </cell>
          <cell r="V1597">
            <v>402966</v>
          </cell>
          <cell r="W1597">
            <v>256.61</v>
          </cell>
          <cell r="X1597">
            <v>125445</v>
          </cell>
          <cell r="Y1597">
            <v>526230</v>
          </cell>
          <cell r="Z1597">
            <v>4.1948999999999996</v>
          </cell>
          <cell r="AA1597" t="str">
            <v>„НП за ЕЕ на МЖС"</v>
          </cell>
          <cell r="AB1597">
            <v>55.35</v>
          </cell>
        </row>
        <row r="1598">
          <cell r="A1598">
            <v>176837421</v>
          </cell>
          <cell r="B1598" t="str">
            <v>Сдружение на собствениците "гр. Благоевград, ж.к. Еленово бл. 71, 72, 73"</v>
          </cell>
          <cell r="C1598" t="str">
            <v>МЖС-БЛАГОЕВГРАД, "ЕЛЕНОВО", БЛ. 71, 72, 73</v>
          </cell>
          <cell r="D1598" t="str">
            <v>обл.БЛАГОЕВГРАД</v>
          </cell>
          <cell r="E1598" t="str">
            <v>общ.БЛАГОЕВГРАД</v>
          </cell>
          <cell r="F1598" t="str">
            <v>гр.БЛАГОЕВГРАД</v>
          </cell>
          <cell r="G1598" t="str">
            <v>"ЕНЕРДЖИКОРЕКТ" ЕООД</v>
          </cell>
          <cell r="H1598" t="str">
            <v>379ЕНЕ090</v>
          </cell>
          <cell r="I1598">
            <v>42318</v>
          </cell>
          <cell r="J1598" t="str">
            <v>1985</v>
          </cell>
          <cell r="K1598">
            <v>6916.96</v>
          </cell>
          <cell r="L1598">
            <v>6190</v>
          </cell>
          <cell r="M1598">
            <v>152.80000000000001</v>
          </cell>
          <cell r="N1598">
            <v>72.099999999999994</v>
          </cell>
          <cell r="O1598">
            <v>502652</v>
          </cell>
          <cell r="P1598">
            <v>945727</v>
          </cell>
          <cell r="Q1598">
            <v>446500</v>
          </cell>
          <cell r="R1598">
            <v>0</v>
          </cell>
          <cell r="S1598" t="str">
            <v>F</v>
          </cell>
          <cell r="T1598" t="str">
            <v>С</v>
          </cell>
          <cell r="U1598" t="str">
            <v>Изолация на външна стена , Изолация на под, Изолация на покрив, Мерки по осветление, Подмяна на дограма</v>
          </cell>
          <cell r="V1598">
            <v>499254</v>
          </cell>
          <cell r="W1598">
            <v>259.89699999999999</v>
          </cell>
          <cell r="X1598">
            <v>136724</v>
          </cell>
          <cell r="Y1598">
            <v>586140</v>
          </cell>
          <cell r="Z1598">
            <v>4.2869999999999999</v>
          </cell>
          <cell r="AA1598" t="str">
            <v>„НП за ЕЕ на МЖС"</v>
          </cell>
          <cell r="AB1598">
            <v>52.79</v>
          </cell>
        </row>
        <row r="1599">
          <cell r="A1599">
            <v>176838968</v>
          </cell>
          <cell r="B1599" t="str">
            <v>Сдружение на собствениците "гр.Благоевград, ж.к. Еленово бл.74"</v>
          </cell>
          <cell r="C1599" t="str">
            <v>МЖС</v>
          </cell>
          <cell r="D1599" t="str">
            <v>обл.БЛАГОЕВГРАД</v>
          </cell>
          <cell r="E1599" t="str">
            <v>общ.БЛАГОЕВГРАД</v>
          </cell>
          <cell r="F1599" t="str">
            <v>гр.БЛАГОЕВГРАД</v>
          </cell>
          <cell r="G1599" t="str">
            <v>"ЕНЕРДЖИКОРЕКТ" ЕООД</v>
          </cell>
          <cell r="H1599" t="str">
            <v>379ЕНЕ091</v>
          </cell>
          <cell r="I1599">
            <v>42327</v>
          </cell>
          <cell r="J1599" t="str">
            <v>1985</v>
          </cell>
          <cell r="K1599">
            <v>1507.9</v>
          </cell>
          <cell r="L1599">
            <v>1443</v>
          </cell>
          <cell r="M1599">
            <v>162</v>
          </cell>
          <cell r="N1599">
            <v>75.7</v>
          </cell>
          <cell r="O1599">
            <v>118869</v>
          </cell>
          <cell r="P1599">
            <v>233857</v>
          </cell>
          <cell r="Q1599">
            <v>109300</v>
          </cell>
          <cell r="R1599">
            <v>0</v>
          </cell>
          <cell r="S1599" t="str">
            <v>F</v>
          </cell>
          <cell r="T1599" t="str">
            <v>С</v>
          </cell>
          <cell r="U1599" t="str">
            <v>Изолация на външна стена , Изолация на под, Изолация на покрив, Мерки по осветление, Подмяна на дограма</v>
          </cell>
          <cell r="V1599">
            <v>124577</v>
          </cell>
          <cell r="W1599">
            <v>56.594999999999999</v>
          </cell>
          <cell r="X1599">
            <v>31459</v>
          </cell>
          <cell r="Y1599">
            <v>160052</v>
          </cell>
          <cell r="Z1599">
            <v>5.0876000000000001</v>
          </cell>
          <cell r="AA1599" t="str">
            <v>„НП за ЕЕ на МЖС"</v>
          </cell>
          <cell r="AB1599">
            <v>53.27</v>
          </cell>
        </row>
        <row r="1600">
          <cell r="A1600">
            <v>176838669</v>
          </cell>
          <cell r="B1600" t="str">
            <v>Сдружение на собствениците "гр. Благоевград, ж.к. "Струмско-център" бл. 23, 24"</v>
          </cell>
          <cell r="C1600" t="str">
            <v>МЖС-БЛАГОЕВГРАД, "СТРУМСКО", БЛ. 23 И 24</v>
          </cell>
          <cell r="D1600" t="str">
            <v>обл.БЛАГОЕВГРАД</v>
          </cell>
          <cell r="E1600" t="str">
            <v>общ.БЛАГОЕВГРАД</v>
          </cell>
          <cell r="F1600" t="str">
            <v>гр.БЛАГОЕВГРАД</v>
          </cell>
          <cell r="G1600" t="str">
            <v>"ЕНЕРДЖИКОРЕКТ" ЕООД</v>
          </cell>
          <cell r="H1600" t="str">
            <v>379ЕНЕ092</v>
          </cell>
          <cell r="I1600">
            <v>42327</v>
          </cell>
          <cell r="J1600" t="str">
            <v>1980</v>
          </cell>
          <cell r="K1600">
            <v>7543.98</v>
          </cell>
          <cell r="L1600">
            <v>6925</v>
          </cell>
          <cell r="M1600">
            <v>166.1</v>
          </cell>
          <cell r="N1600">
            <v>72.900000000000006</v>
          </cell>
          <cell r="O1600">
            <v>583061</v>
          </cell>
          <cell r="P1600">
            <v>11520411</v>
          </cell>
          <cell r="Q1600">
            <v>504800</v>
          </cell>
          <cell r="R1600">
            <v>0</v>
          </cell>
          <cell r="S1600" t="str">
            <v>F</v>
          </cell>
          <cell r="T1600" t="str">
            <v>С</v>
          </cell>
          <cell r="U1600" t="str">
            <v>Изолация на външна стена , Изолация на под, Изолация на покрив, Мерки по осветление, Подмяна на дограма</v>
          </cell>
          <cell r="V1600">
            <v>645561</v>
          </cell>
          <cell r="W1600">
            <v>306.42599999999999</v>
          </cell>
          <cell r="X1600">
            <v>167243</v>
          </cell>
          <cell r="Y1600">
            <v>884661</v>
          </cell>
          <cell r="Z1600">
            <v>5.2896000000000001</v>
          </cell>
          <cell r="AA1600" t="str">
            <v>„НП за ЕЕ на МЖС"</v>
          </cell>
          <cell r="AB1600">
            <v>5.6</v>
          </cell>
        </row>
        <row r="1601">
          <cell r="A1601">
            <v>176834005</v>
          </cell>
          <cell r="B1601" t="str">
            <v>Сдружение на собствениците "гр. Благоевград, ж.к. Струмско-център бл.20,21,22</v>
          </cell>
          <cell r="C1601" t="str">
            <v>МЖС СТРУМСКО</v>
          </cell>
          <cell r="D1601" t="str">
            <v>обл.БЛАГОЕВГРАД</v>
          </cell>
          <cell r="E1601" t="str">
            <v>общ.БЛАГОЕВГРАД</v>
          </cell>
          <cell r="F1601" t="str">
            <v>гр.БЛАГОЕВГРАД</v>
          </cell>
          <cell r="G1601" t="str">
            <v>"ЕНЕРДЖИКОРЕКТ" ЕООД</v>
          </cell>
          <cell r="H1601" t="str">
            <v>379ЕНЕ093</v>
          </cell>
          <cell r="I1601">
            <v>42327</v>
          </cell>
          <cell r="J1601" t="str">
            <v>1982</v>
          </cell>
          <cell r="K1601">
            <v>7982</v>
          </cell>
          <cell r="L1601">
            <v>6790</v>
          </cell>
          <cell r="M1601">
            <v>176</v>
          </cell>
          <cell r="N1601">
            <v>76.2</v>
          </cell>
          <cell r="O1601">
            <v>527916</v>
          </cell>
          <cell r="P1601">
            <v>1195879</v>
          </cell>
          <cell r="Q1601">
            <v>517600</v>
          </cell>
          <cell r="R1601">
            <v>0</v>
          </cell>
          <cell r="S1601" t="str">
            <v>F</v>
          </cell>
          <cell r="T1601" t="str">
            <v>С</v>
          </cell>
          <cell r="U1601" t="str">
            <v>Изолация на външна стена , Изолация на под, Изолация на покрив, Мерки по осветление, Подмяна на дограма</v>
          </cell>
          <cell r="V1601">
            <v>678267</v>
          </cell>
          <cell r="W1601">
            <v>339.75</v>
          </cell>
          <cell r="X1601">
            <v>181465</v>
          </cell>
          <cell r="Y1601">
            <v>872933</v>
          </cell>
          <cell r="Z1601">
            <v>4.8103999999999996</v>
          </cell>
          <cell r="AA1601" t="str">
            <v>„НП за ЕЕ на МЖС"</v>
          </cell>
          <cell r="AB1601">
            <v>56.71</v>
          </cell>
        </row>
        <row r="1602">
          <cell r="A1602">
            <v>176830971</v>
          </cell>
          <cell r="B1602" t="str">
            <v>СДРУЖЕНИЕ НА СОБСТВЕНИЦИТЕ "КАЗАНЛЪК,БУЛ.АЛЕКСАНДЪР БАТЕНБЕРГ #109"</v>
          </cell>
          <cell r="C1602" t="str">
            <v>МЖС</v>
          </cell>
          <cell r="D1602" t="str">
            <v>обл.СТАРА ЗАГОРА</v>
          </cell>
          <cell r="E1602" t="str">
            <v>общ.КАЗАНЛЪК</v>
          </cell>
          <cell r="F1602" t="str">
            <v>гр.КАЗАНЛЪК</v>
          </cell>
          <cell r="G1602" t="str">
            <v>"ЕНЕРДЖИКОРЕКТ" ЕООД</v>
          </cell>
          <cell r="H1602" t="str">
            <v>379ЕНЕ097</v>
          </cell>
          <cell r="I1602">
            <v>42354</v>
          </cell>
          <cell r="J1602" t="str">
            <v>1985</v>
          </cell>
          <cell r="K1602">
            <v>4373</v>
          </cell>
          <cell r="L1602">
            <v>3632</v>
          </cell>
          <cell r="M1602">
            <v>243</v>
          </cell>
          <cell r="N1602">
            <v>93</v>
          </cell>
          <cell r="O1602">
            <v>321288</v>
          </cell>
          <cell r="P1602">
            <v>882451</v>
          </cell>
          <cell r="Q1602">
            <v>337400</v>
          </cell>
          <cell r="R1602">
            <v>0</v>
          </cell>
          <cell r="S1602" t="str">
            <v>F</v>
          </cell>
          <cell r="T1602" t="str">
            <v>С</v>
          </cell>
          <cell r="U1602" t="str">
            <v>Изолация на външна стена , Изолация на под, Изолация на покрив, Мерки по осветление, Подмяна на дограма</v>
          </cell>
          <cell r="V1602">
            <v>544479</v>
          </cell>
          <cell r="W1602">
            <v>206</v>
          </cell>
          <cell r="X1602">
            <v>61325</v>
          </cell>
          <cell r="Y1602">
            <v>487860</v>
          </cell>
          <cell r="Z1602">
            <v>7.9553000000000003</v>
          </cell>
          <cell r="AA1602" t="str">
            <v>„НП за ЕЕ на МЖС"</v>
          </cell>
          <cell r="AB1602">
            <v>61.7</v>
          </cell>
        </row>
        <row r="1603">
          <cell r="A1603">
            <v>176838142</v>
          </cell>
          <cell r="B1603" t="str">
            <v>СДРУЖЕНИЕ НА СОБСТВЕНИЦИТЕ "КАЗАНЛЪК, УЛ. ЦАР ИВАН ШИШМАН 17"</v>
          </cell>
          <cell r="C1603" t="str">
            <v>МЖС</v>
          </cell>
          <cell r="D1603" t="str">
            <v>обл.СТАРА ЗАГОРА</v>
          </cell>
          <cell r="E1603" t="str">
            <v>общ.КАЗАНЛЪК</v>
          </cell>
          <cell r="F1603" t="str">
            <v>гр.КАЗАНЛЪК</v>
          </cell>
          <cell r="G1603" t="str">
            <v>"ЕНЕРДЖИКОРЕКТ" ЕООД</v>
          </cell>
          <cell r="H1603" t="str">
            <v>379ЕНЕ098</v>
          </cell>
          <cell r="I1603">
            <v>42354</v>
          </cell>
          <cell r="J1603" t="str">
            <v>1988</v>
          </cell>
          <cell r="K1603">
            <v>4549.3999999999996</v>
          </cell>
          <cell r="L1603">
            <v>3780</v>
          </cell>
          <cell r="M1603">
            <v>245</v>
          </cell>
          <cell r="N1603">
            <v>93.4</v>
          </cell>
          <cell r="O1603">
            <v>360405</v>
          </cell>
          <cell r="P1603">
            <v>926569</v>
          </cell>
          <cell r="Q1603">
            <v>352990</v>
          </cell>
          <cell r="R1603">
            <v>0</v>
          </cell>
          <cell r="S1603" t="str">
            <v>F</v>
          </cell>
          <cell r="T1603" t="str">
            <v>С</v>
          </cell>
          <cell r="U1603" t="str">
            <v>Изолация на външна стена , Изолация на под, Изолация на покрив, Мерки по осветление, Подмяна на дограма</v>
          </cell>
          <cell r="V1603">
            <v>573573</v>
          </cell>
          <cell r="W1603">
            <v>123.09</v>
          </cell>
          <cell r="X1603">
            <v>47697</v>
          </cell>
          <cell r="Y1603">
            <v>452679</v>
          </cell>
          <cell r="Z1603">
            <v>9.4907000000000004</v>
          </cell>
          <cell r="AA1603" t="str">
            <v>„НП за ЕЕ на МЖС"</v>
          </cell>
          <cell r="AB1603">
            <v>61.9</v>
          </cell>
        </row>
        <row r="1604">
          <cell r="A1604">
            <v>176845852</v>
          </cell>
          <cell r="B1604" t="str">
            <v>СДРУЖЕНИЕ НА СОБСТВЕНИЦИТЕ "КАЗАНЛЪК, УЛ. ЦАР ИВАН ШИШМАН #19"</v>
          </cell>
          <cell r="C1604" t="str">
            <v>МЖС</v>
          </cell>
          <cell r="D1604" t="str">
            <v>обл.СТАРА ЗАГОРА</v>
          </cell>
          <cell r="E1604" t="str">
            <v>общ.КАЗАНЛЪК</v>
          </cell>
          <cell r="F1604" t="str">
            <v>гр.КАЗАНЛЪК</v>
          </cell>
          <cell r="G1604" t="str">
            <v>"ЕНЕРДЖИКОРЕКТ" ЕООД</v>
          </cell>
          <cell r="H1604" t="str">
            <v>379ЕНЕ099</v>
          </cell>
          <cell r="I1604">
            <v>42354</v>
          </cell>
          <cell r="J1604" t="str">
            <v>1988</v>
          </cell>
          <cell r="K1604">
            <v>4082</v>
          </cell>
          <cell r="L1604">
            <v>3325</v>
          </cell>
          <cell r="M1604">
            <v>184</v>
          </cell>
          <cell r="N1604">
            <v>80.7</v>
          </cell>
          <cell r="O1604">
            <v>260685</v>
          </cell>
          <cell r="P1604">
            <v>612221</v>
          </cell>
          <cell r="Q1604">
            <v>268000</v>
          </cell>
          <cell r="R1604">
            <v>0</v>
          </cell>
          <cell r="S1604" t="str">
            <v>E</v>
          </cell>
          <cell r="T1604" t="str">
            <v>С</v>
          </cell>
          <cell r="U1604" t="str">
            <v>Изолация на външна стена , Изолация на под, Изолация на покрив, Мерки по осветление, Подмяна на дограма</v>
          </cell>
          <cell r="V1604">
            <v>343918</v>
          </cell>
          <cell r="W1604">
            <v>98.07</v>
          </cell>
          <cell r="X1604">
            <v>33289.5</v>
          </cell>
          <cell r="Y1604">
            <v>408302</v>
          </cell>
          <cell r="Z1604">
            <v>12.2651</v>
          </cell>
          <cell r="AA1604" t="str">
            <v>„НП за ЕЕ на МЖС"</v>
          </cell>
          <cell r="AB1604">
            <v>56.17</v>
          </cell>
        </row>
        <row r="1605">
          <cell r="A1605">
            <v>176844330</v>
          </cell>
          <cell r="B1605" t="str">
            <v>СДРУЖЕНИЕ НА СОБСТВЕНИЦИТЕ "КАЗАНЛЪК, УЛ. ИЛИНДЕН 41-43</v>
          </cell>
          <cell r="C1605" t="str">
            <v>МЖС</v>
          </cell>
          <cell r="D1605" t="str">
            <v>обл.СТАРА ЗАГОРА</v>
          </cell>
          <cell r="E1605" t="str">
            <v>общ.КАЗАНЛЪК</v>
          </cell>
          <cell r="F1605" t="str">
            <v>гр.КАЗАНЛЪК</v>
          </cell>
          <cell r="G1605" t="str">
            <v>"ЕНЕРДЖИКОРЕКТ" ЕООД</v>
          </cell>
          <cell r="H1605" t="str">
            <v>379ЕНЕ100</v>
          </cell>
          <cell r="I1605">
            <v>42354</v>
          </cell>
          <cell r="J1605" t="str">
            <v>1985</v>
          </cell>
          <cell r="K1605">
            <v>13051</v>
          </cell>
          <cell r="L1605">
            <v>11471</v>
          </cell>
          <cell r="M1605">
            <v>320.5</v>
          </cell>
          <cell r="N1605">
            <v>72.599999999999994</v>
          </cell>
          <cell r="O1605">
            <v>658509</v>
          </cell>
          <cell r="P1605">
            <v>3676684</v>
          </cell>
          <cell r="Q1605">
            <v>833260</v>
          </cell>
          <cell r="R1605">
            <v>0</v>
          </cell>
          <cell r="S1605" t="str">
            <v>G</v>
          </cell>
          <cell r="T1605" t="str">
            <v>С</v>
          </cell>
          <cell r="U1605" t="str">
            <v>Изолация на външна стена , Изолация на под, Изолация на покрив, Мерки по осветление, Подмяна на дограма</v>
          </cell>
          <cell r="V1605">
            <v>2843430.86</v>
          </cell>
          <cell r="W1605">
            <v>532.16</v>
          </cell>
          <cell r="X1605">
            <v>180828.3</v>
          </cell>
          <cell r="Y1605">
            <v>1541005.6</v>
          </cell>
          <cell r="Z1605">
            <v>8.5219000000000005</v>
          </cell>
          <cell r="AA1605" t="str">
            <v>„НП за ЕЕ на МЖС"</v>
          </cell>
          <cell r="AB1605">
            <v>77.33</v>
          </cell>
        </row>
        <row r="1606">
          <cell r="A1606">
            <v>176836604</v>
          </cell>
          <cell r="B1606" t="str">
            <v>СДРУЖЕНИЕ НА СОБСТВЕНИЦИТЕ "КАЗАНЛЪК, УЛ.ИЛАРИОН МАКАРИОПОЛСКИ 42</v>
          </cell>
          <cell r="C1606" t="str">
            <v>МЖС</v>
          </cell>
          <cell r="D1606" t="str">
            <v>обл.СТАРА ЗАГОРА</v>
          </cell>
          <cell r="E1606" t="str">
            <v>общ.КАЗАНЛЪК</v>
          </cell>
          <cell r="F1606" t="str">
            <v>гр.КАЗАНЛЪК</v>
          </cell>
          <cell r="G1606" t="str">
            <v>"ЕНЕРДЖИКОРЕКТ" ЕООД</v>
          </cell>
          <cell r="H1606" t="str">
            <v>379ЕНЕ101</v>
          </cell>
          <cell r="I1606">
            <v>42354</v>
          </cell>
          <cell r="J1606" t="str">
            <v>1975</v>
          </cell>
          <cell r="K1606">
            <v>4036</v>
          </cell>
          <cell r="L1606">
            <v>3529</v>
          </cell>
          <cell r="M1606">
            <v>135.30000000000001</v>
          </cell>
          <cell r="N1606">
            <v>72.400000000000006</v>
          </cell>
          <cell r="O1606">
            <v>200604</v>
          </cell>
          <cell r="P1606">
            <v>477318</v>
          </cell>
          <cell r="Q1606">
            <v>255580</v>
          </cell>
          <cell r="R1606">
            <v>0</v>
          </cell>
          <cell r="S1606" t="str">
            <v>E</v>
          </cell>
          <cell r="T1606" t="str">
            <v>С</v>
          </cell>
          <cell r="U1606" t="str">
            <v>Изолация на външна стена , Изолация на под, Изолация на покрив, Подмяна на дограма</v>
          </cell>
          <cell r="V1606">
            <v>221736</v>
          </cell>
          <cell r="W1606">
            <v>92</v>
          </cell>
          <cell r="X1606">
            <v>28050.799999999999</v>
          </cell>
          <cell r="Y1606">
            <v>381235.5</v>
          </cell>
          <cell r="Z1606">
            <v>13.5908</v>
          </cell>
          <cell r="AA1606" t="str">
            <v>„НП за ЕЕ на МЖС"</v>
          </cell>
          <cell r="AB1606">
            <v>46.45</v>
          </cell>
        </row>
        <row r="1607">
          <cell r="A1607">
            <v>176862200</v>
          </cell>
          <cell r="B1607" t="str">
            <v>СДРУЖЕНИЕ НА СОБСТВЕНИЦИТЕ"КАЗАНЛЪК, УЛ. ВЪЗРАЖДАНЕ #6</v>
          </cell>
          <cell r="C1607" t="str">
            <v>МЖС</v>
          </cell>
          <cell r="D1607" t="str">
            <v>обл.СТАРА ЗАГОРА</v>
          </cell>
          <cell r="E1607" t="str">
            <v>общ.КАЗАНЛЪК</v>
          </cell>
          <cell r="F1607" t="str">
            <v>гр.КАЗАНЛЪК</v>
          </cell>
          <cell r="G1607" t="str">
            <v>"ЕНЕРДЖИКОРЕКТ" ЕООД</v>
          </cell>
          <cell r="H1607" t="str">
            <v>379ЕНЕ102</v>
          </cell>
          <cell r="I1607">
            <v>42354</v>
          </cell>
          <cell r="J1607" t="str">
            <v>1985</v>
          </cell>
          <cell r="K1607">
            <v>7311</v>
          </cell>
          <cell r="L1607">
            <v>4226</v>
          </cell>
          <cell r="M1607">
            <v>182.6</v>
          </cell>
          <cell r="N1607">
            <v>75.5</v>
          </cell>
          <cell r="O1607">
            <v>266624</v>
          </cell>
          <cell r="P1607">
            <v>771824</v>
          </cell>
          <cell r="Q1607">
            <v>319200</v>
          </cell>
          <cell r="R1607">
            <v>0</v>
          </cell>
          <cell r="S1607" t="str">
            <v>G</v>
          </cell>
          <cell r="T1607" t="str">
            <v>С</v>
          </cell>
          <cell r="U1607" t="str">
            <v>Изолация на външна стена , Изолация на под, Изолация на покрив, Мерки по осветление, Подмяна на дограма</v>
          </cell>
          <cell r="V1607">
            <v>460866</v>
          </cell>
          <cell r="W1607">
            <v>273.25</v>
          </cell>
          <cell r="X1607">
            <v>63551</v>
          </cell>
          <cell r="Y1607">
            <v>559310</v>
          </cell>
          <cell r="Z1607">
            <v>8.8009000000000004</v>
          </cell>
          <cell r="AA1607" t="str">
            <v>„НП за ЕЕ на МЖС"</v>
          </cell>
          <cell r="AB1607">
            <v>59.71</v>
          </cell>
        </row>
        <row r="1608">
          <cell r="A1608">
            <v>176845770</v>
          </cell>
          <cell r="B1608" t="str">
            <v>СДРУЖЕНИЕ НА СОБСТВЕНИЦИТЕ "КАЗАНЛЪК, БУЛ. АЛЕКСАНДЪР БАТЕНБЕРГ # 117</v>
          </cell>
          <cell r="C1608" t="str">
            <v>МЖС</v>
          </cell>
          <cell r="D1608" t="str">
            <v>обл.СТАРА ЗАГОРА</v>
          </cell>
          <cell r="E1608" t="str">
            <v>общ.КАЗАНЛЪК</v>
          </cell>
          <cell r="F1608" t="str">
            <v>гр.КАЗАНЛЪК</v>
          </cell>
          <cell r="G1608" t="str">
            <v>"ЕНЕРДЖИКОРЕКТ" ЕООД</v>
          </cell>
          <cell r="H1608" t="str">
            <v>379ЕНЕ103</v>
          </cell>
          <cell r="I1608">
            <v>42355</v>
          </cell>
          <cell r="J1608" t="str">
            <v>1977</v>
          </cell>
          <cell r="K1608">
            <v>4070</v>
          </cell>
          <cell r="L1608">
            <v>3652</v>
          </cell>
          <cell r="M1608">
            <v>308.2</v>
          </cell>
          <cell r="N1608">
            <v>99.3</v>
          </cell>
          <cell r="O1608">
            <v>314249</v>
          </cell>
          <cell r="P1608">
            <v>1125612</v>
          </cell>
          <cell r="Q1608">
            <v>362600</v>
          </cell>
          <cell r="R1608">
            <v>0</v>
          </cell>
          <cell r="S1608" t="str">
            <v>G</v>
          </cell>
          <cell r="T1608" t="str">
            <v>С</v>
          </cell>
          <cell r="U1608" t="str">
            <v>Изолация на външна стена , Изолация на под, Изолация на покрив, Мерки по осветление, Подмяна на дограма</v>
          </cell>
          <cell r="V1608">
            <v>764877</v>
          </cell>
          <cell r="W1608">
            <v>140.18</v>
          </cell>
          <cell r="X1608">
            <v>126977</v>
          </cell>
          <cell r="Y1608">
            <v>588124</v>
          </cell>
          <cell r="Z1608">
            <v>4.6317000000000004</v>
          </cell>
          <cell r="AA1608" t="str">
            <v>„НП за ЕЕ на МЖС"</v>
          </cell>
          <cell r="AB1608">
            <v>67.95</v>
          </cell>
        </row>
        <row r="1609">
          <cell r="A1609">
            <v>176844309</v>
          </cell>
          <cell r="B1609" t="str">
            <v>СДРУЖЕНИЕ НА СОБСТВЕНИЦИТЕ "КАЗАНЛЪК, КОКИЧЕ - А, Б, В, Б,Г</v>
          </cell>
          <cell r="C1609" t="str">
            <v>МЖС</v>
          </cell>
          <cell r="D1609" t="str">
            <v>обл.СТАРА ЗАГОРА</v>
          </cell>
          <cell r="E1609" t="str">
            <v>общ.КАЗАНЛЪК</v>
          </cell>
          <cell r="F1609" t="str">
            <v>гр.КАЗАНЛЪК</v>
          </cell>
          <cell r="G1609" t="str">
            <v>"ЕНЕРДЖИКОРЕКТ" ЕООД</v>
          </cell>
          <cell r="H1609" t="str">
            <v>379ЕНЕ104</v>
          </cell>
          <cell r="I1609">
            <v>42355</v>
          </cell>
          <cell r="J1609" t="str">
            <v>1977</v>
          </cell>
          <cell r="K1609">
            <v>8029.8</v>
          </cell>
          <cell r="L1609">
            <v>5386</v>
          </cell>
          <cell r="M1609">
            <v>221.8</v>
          </cell>
          <cell r="N1609">
            <v>80.400000000000006</v>
          </cell>
          <cell r="O1609">
            <v>512546</v>
          </cell>
          <cell r="P1609">
            <v>1416575</v>
          </cell>
          <cell r="Q1609">
            <v>513300</v>
          </cell>
          <cell r="R1609">
            <v>0</v>
          </cell>
          <cell r="S1609" t="str">
            <v>G</v>
          </cell>
          <cell r="T1609" t="str">
            <v>С</v>
          </cell>
          <cell r="U1609" t="str">
            <v>Изолация на външна стена , Изолация на под, Изолация на покрив, Мерки по осветление, Подмяна на дограма</v>
          </cell>
          <cell r="V1609">
            <v>903240</v>
          </cell>
          <cell r="W1609">
            <v>365.5</v>
          </cell>
          <cell r="X1609">
            <v>213635</v>
          </cell>
          <cell r="Y1609">
            <v>1050899</v>
          </cell>
          <cell r="Z1609">
            <v>4.9191000000000003</v>
          </cell>
          <cell r="AA1609" t="str">
            <v>„НП за ЕЕ на МЖС"</v>
          </cell>
          <cell r="AB1609">
            <v>63.76</v>
          </cell>
        </row>
        <row r="1610">
          <cell r="A1610">
            <v>176833266</v>
          </cell>
          <cell r="B1610" t="str">
            <v xml:space="preserve">СДРУЖЕНИЕ НА СОБСТВЕНИЦИТЕ "СДРУЖЕНИЕ блок 104 АСЕНОВГРАД, жк. ЗАПАД, ул. "СТОЯН ДЖАМСЪЗОВ",#7, вх. </v>
          </cell>
          <cell r="C1610" t="str">
            <v>МЖС-АСЕНОВГРАД, БЛ. 104</v>
          </cell>
          <cell r="D1610" t="str">
            <v>обл.ПЛОВДИВ</v>
          </cell>
          <cell r="E1610" t="str">
            <v>общ.АСЕНОВГРАД</v>
          </cell>
          <cell r="F1610" t="str">
            <v>гр.АСЕНОВГРАД</v>
          </cell>
          <cell r="G1610" t="str">
            <v>"ЕНЕРДЖИКОРЕКТ" ЕООД</v>
          </cell>
          <cell r="H1610" t="str">
            <v>379ЕНЕ106</v>
          </cell>
          <cell r="I1610">
            <v>42404</v>
          </cell>
          <cell r="J1610" t="str">
            <v>1984</v>
          </cell>
          <cell r="K1610">
            <v>6830</v>
          </cell>
          <cell r="L1610">
            <v>5628</v>
          </cell>
          <cell r="M1610">
            <v>183</v>
          </cell>
          <cell r="N1610">
            <v>79.599999999999994</v>
          </cell>
          <cell r="O1610">
            <v>595123</v>
          </cell>
          <cell r="P1610">
            <v>1029933</v>
          </cell>
          <cell r="Q1610">
            <v>447916</v>
          </cell>
          <cell r="R1610">
            <v>0</v>
          </cell>
          <cell r="S1610" t="str">
            <v>E</v>
          </cell>
          <cell r="T1610" t="str">
            <v>С</v>
          </cell>
          <cell r="U1610" t="str">
            <v>Изолация на външна стена , Изолация на под, Изолация на покрив, Мерки по осветление, Подмяна на дограма</v>
          </cell>
          <cell r="V1610">
            <v>582017.6</v>
          </cell>
          <cell r="W1610">
            <v>115.72</v>
          </cell>
          <cell r="X1610">
            <v>46631</v>
          </cell>
          <cell r="Y1610">
            <v>639692</v>
          </cell>
          <cell r="Z1610">
            <v>13.7181</v>
          </cell>
          <cell r="AA1610" t="str">
            <v>„НП за ЕЕ на МЖС"</v>
          </cell>
          <cell r="AB1610">
            <v>56.51</v>
          </cell>
        </row>
        <row r="1611">
          <cell r="A1611">
            <v>176832577</v>
          </cell>
          <cell r="B1611" t="str">
            <v>СДРУЖЕНИЕ НА СОБСТВЕНИЦИТЕ "гр. АСЕНОВГРАД,  ул. СТОЯН ДЖАНСЪЗОВ # 4, кв. ЗАПАД, б</v>
          </cell>
          <cell r="C1611" t="str">
            <v>МЖС БЛ. 107</v>
          </cell>
          <cell r="D1611" t="str">
            <v>обл.ПЛОВДИВ</v>
          </cell>
          <cell r="E1611" t="str">
            <v>общ.АСЕНОВГРАД</v>
          </cell>
          <cell r="F1611" t="str">
            <v>гр.АСЕНОВГРАД</v>
          </cell>
          <cell r="G1611" t="str">
            <v>"ЕНЕРДЖИКОРЕКТ" ЕООД</v>
          </cell>
          <cell r="H1611" t="str">
            <v>379ЕНЕ107</v>
          </cell>
          <cell r="I1611">
            <v>42404</v>
          </cell>
          <cell r="J1611" t="str">
            <v>1983</v>
          </cell>
          <cell r="K1611">
            <v>3342</v>
          </cell>
          <cell r="L1611">
            <v>3160</v>
          </cell>
          <cell r="M1611">
            <v>183.5</v>
          </cell>
          <cell r="N1611">
            <v>77.400000000000006</v>
          </cell>
          <cell r="O1611">
            <v>324535</v>
          </cell>
          <cell r="P1611">
            <v>579756</v>
          </cell>
          <cell r="Q1611">
            <v>344800</v>
          </cell>
          <cell r="R1611">
            <v>0</v>
          </cell>
          <cell r="S1611" t="str">
            <v>E</v>
          </cell>
          <cell r="T1611" t="str">
            <v>С</v>
          </cell>
          <cell r="U1611" t="str">
            <v>Изолация на външна стена , Изолация на под, Изолация на покрив, Мерки по осветление, Подмяна на дограма</v>
          </cell>
          <cell r="V1611">
            <v>335295.44</v>
          </cell>
          <cell r="W1611">
            <v>82.27</v>
          </cell>
          <cell r="X1611">
            <v>29882.959999999999</v>
          </cell>
          <cell r="Y1611">
            <v>445540.86</v>
          </cell>
          <cell r="Z1611">
            <v>14.9095</v>
          </cell>
          <cell r="AA1611" t="str">
            <v>„НП за ЕЕ на МЖС"</v>
          </cell>
          <cell r="AB1611">
            <v>57.83</v>
          </cell>
        </row>
        <row r="1612">
          <cell r="A1612">
            <v>176832723</v>
          </cell>
          <cell r="B1612" t="str">
            <v>СДРУЖЕНИЕ НА СОБСТВЕНИЦИТЕ ""КОМ 15" - АСЕНОВГРАД, ул. "ЦАР ИВАН АСЕН II" # 76</v>
          </cell>
          <cell r="C1612" t="str">
            <v>МЖС</v>
          </cell>
          <cell r="D1612" t="str">
            <v>обл.ПЛОВДИВ</v>
          </cell>
          <cell r="E1612" t="str">
            <v>общ.АСЕНОВГРАД</v>
          </cell>
          <cell r="F1612" t="str">
            <v>гр.АСЕНОВГРАД</v>
          </cell>
          <cell r="G1612" t="str">
            <v>"ЕНЕРДЖИКОРЕКТ" ЕООД</v>
          </cell>
          <cell r="H1612" t="str">
            <v>379ЕНЕ108</v>
          </cell>
          <cell r="I1612">
            <v>42404</v>
          </cell>
          <cell r="J1612" t="str">
            <v>1980</v>
          </cell>
          <cell r="K1612">
            <v>3376</v>
          </cell>
          <cell r="L1612">
            <v>3199</v>
          </cell>
          <cell r="M1612">
            <v>214.7</v>
          </cell>
          <cell r="N1612">
            <v>75.8</v>
          </cell>
          <cell r="O1612">
            <v>344911</v>
          </cell>
          <cell r="P1612">
            <v>686888</v>
          </cell>
          <cell r="Q1612">
            <v>242430</v>
          </cell>
          <cell r="R1612">
            <v>0</v>
          </cell>
          <cell r="S1612" t="str">
            <v>F</v>
          </cell>
          <cell r="T1612" t="str">
            <v>С</v>
          </cell>
          <cell r="U1612" t="str">
            <v>Изолация на външна стена , Изолация на под, Изолация на покрив, Мерки по осветление, Подмяна на дограма</v>
          </cell>
          <cell r="V1612">
            <v>444457.26</v>
          </cell>
          <cell r="W1612">
            <v>111.92</v>
          </cell>
          <cell r="X1612">
            <v>39654.9</v>
          </cell>
          <cell r="Y1612">
            <v>348794.54</v>
          </cell>
          <cell r="Z1612">
            <v>8.7957000000000001</v>
          </cell>
          <cell r="AA1612" t="str">
            <v>„НП за ЕЕ на МЖС"</v>
          </cell>
          <cell r="AB1612">
            <v>64.7</v>
          </cell>
        </row>
        <row r="1613">
          <cell r="A1613">
            <v>176857819</v>
          </cell>
          <cell r="B1613" t="str">
            <v>СДРУЖЕНИЕ НА СОБСТВЕНИЦИТЕ "СЛЪНЦЕ - АСЕНОВГРАД, гр. АСЕНОВГРАД, ул. ГЕОРГИ КОВАЧЕВ #3</v>
          </cell>
          <cell r="C1613" t="str">
            <v>МЖС</v>
          </cell>
          <cell r="D1613" t="str">
            <v>обл.ПЛОВДИВ</v>
          </cell>
          <cell r="E1613" t="str">
            <v>общ.АСЕНОВГРАД</v>
          </cell>
          <cell r="F1613" t="str">
            <v>гр.АСЕНОВГРАД</v>
          </cell>
          <cell r="G1613" t="str">
            <v>"ЕНЕРДЖИКОРЕКТ" ЕООД</v>
          </cell>
          <cell r="H1613" t="str">
            <v>379ЕНЕ112</v>
          </cell>
          <cell r="I1613">
            <v>42563</v>
          </cell>
          <cell r="J1613" t="str">
            <v>1982</v>
          </cell>
          <cell r="K1613">
            <v>5907.7</v>
          </cell>
          <cell r="L1613">
            <v>4968</v>
          </cell>
          <cell r="M1613">
            <v>312</v>
          </cell>
          <cell r="N1613">
            <v>96.6</v>
          </cell>
          <cell r="O1613">
            <v>1020413</v>
          </cell>
          <cell r="P1613">
            <v>1549912</v>
          </cell>
          <cell r="Q1613">
            <v>480000</v>
          </cell>
          <cell r="R1613">
            <v>0</v>
          </cell>
          <cell r="S1613" t="str">
            <v>F</v>
          </cell>
          <cell r="T1613" t="str">
            <v>С</v>
          </cell>
          <cell r="U1613" t="str">
            <v>Изолация на външна стена , Изолация на под, Изолация на покрив, Мерки по осветление, Подмяна на дограма</v>
          </cell>
          <cell r="V1613">
            <v>1069777</v>
          </cell>
          <cell r="W1613">
            <v>183.3</v>
          </cell>
          <cell r="X1613">
            <v>49600</v>
          </cell>
          <cell r="Y1613">
            <v>639860</v>
          </cell>
          <cell r="Z1613">
            <v>12.900399999999999</v>
          </cell>
          <cell r="AA1613" t="str">
            <v>„НП за ЕЕ на МЖС"</v>
          </cell>
          <cell r="AB1613">
            <v>69.02</v>
          </cell>
        </row>
        <row r="1614">
          <cell r="A1614" t="str">
            <v>RES-BGS04-0000004</v>
          </cell>
          <cell r="B1614" t="str">
            <v>ЕТАЖНА СОБСТВЕНОСТ, ГР.. БУРГАС, УЛ. АСЕН ЗЛАТАРОВ-25</v>
          </cell>
          <cell r="C1614" t="str">
            <v>ЖИЛИЩНА СГРАДА, БУРГАС</v>
          </cell>
          <cell r="D1614" t="str">
            <v>обл.БУРГАС</v>
          </cell>
          <cell r="E1614" t="str">
            <v>общ.БУРГАС</v>
          </cell>
          <cell r="F1614" t="str">
            <v>гр.БУРГАС</v>
          </cell>
          <cell r="G1614">
            <v>0</v>
          </cell>
          <cell r="H1614" t="str">
            <v>381МСХ002</v>
          </cell>
          <cell r="I1614">
            <v>42061</v>
          </cell>
          <cell r="J1614" t="str">
            <v>1928, МИЛЕН ХАЛКОВ-ДЕЙСТВАЩ</v>
          </cell>
          <cell r="K1614">
            <v>139</v>
          </cell>
          <cell r="L1614">
            <v>139</v>
          </cell>
          <cell r="M1614">
            <v>150.6</v>
          </cell>
          <cell r="N1614">
            <v>58.6</v>
          </cell>
          <cell r="O1614">
            <v>20921</v>
          </cell>
          <cell r="P1614">
            <v>20927</v>
          </cell>
          <cell r="Q1614">
            <v>8140</v>
          </cell>
          <cell r="R1614">
            <v>0</v>
          </cell>
          <cell r="S1614" t="str">
            <v>D</v>
          </cell>
          <cell r="T1614" t="str">
            <v>С</v>
          </cell>
          <cell r="U1614" t="str">
            <v>Изолация на външна стена , Изолация на покрив, Подмяна на дограма</v>
          </cell>
          <cell r="V1614">
            <v>12787</v>
          </cell>
          <cell r="W1614">
            <v>8.3800000000000008</v>
          </cell>
          <cell r="X1614">
            <v>2550</v>
          </cell>
          <cell r="Y1614">
            <v>13215</v>
          </cell>
          <cell r="Z1614">
            <v>5.1822999999999997</v>
          </cell>
          <cell r="AA1614" t="str">
            <v>ОП РР „Енергийно обн. на бълг. домове"</v>
          </cell>
          <cell r="AB1614">
            <v>61.1</v>
          </cell>
        </row>
        <row r="1615">
          <cell r="A1615">
            <v>176835438</v>
          </cell>
          <cell r="B1615" t="str">
            <v>Сдружение на собствениците"СИНЧЕЦ, гр.Тетевен, ж.к.Пеновото, бл.Синчец #9"</v>
          </cell>
          <cell r="C1615" t="str">
            <v>МЖС-ТЕТЕВЕН, "СИНЧЕЦ" БЛ. 9</v>
          </cell>
          <cell r="D1615" t="str">
            <v>обл.ЛОВЕЧ</v>
          </cell>
          <cell r="E1615" t="str">
            <v>общ.ТЕТЕВЕН</v>
          </cell>
          <cell r="F1615" t="str">
            <v>гр.ТЕТЕВЕН</v>
          </cell>
          <cell r="G1615" t="str">
            <v>"ДИМИТЪР ДАРАКЧИЕВ" ООД</v>
          </cell>
          <cell r="H1615" t="str">
            <v>386ГДД001</v>
          </cell>
          <cell r="I1615">
            <v>42480</v>
          </cell>
          <cell r="J1615" t="str">
            <v>1981</v>
          </cell>
          <cell r="K1615">
            <v>3748.75</v>
          </cell>
          <cell r="L1615">
            <v>3144.9</v>
          </cell>
          <cell r="M1615">
            <v>254.9</v>
          </cell>
          <cell r="N1615">
            <v>92.32</v>
          </cell>
          <cell r="O1615">
            <v>477561</v>
          </cell>
          <cell r="P1615">
            <v>801640</v>
          </cell>
          <cell r="Q1615">
            <v>290360</v>
          </cell>
          <cell r="R1615">
            <v>0</v>
          </cell>
          <cell r="S1615" t="str">
            <v>G</v>
          </cell>
          <cell r="T1615" t="str">
            <v>С</v>
          </cell>
          <cell r="U1615" t="str">
            <v>Изолация на външна стена , Изолация на под, Изолация на покрив, Подмяна на дограма</v>
          </cell>
          <cell r="V1615">
            <v>511278</v>
          </cell>
          <cell r="W1615">
            <v>260.18</v>
          </cell>
          <cell r="X1615">
            <v>65200</v>
          </cell>
          <cell r="Y1615">
            <v>351123</v>
          </cell>
          <cell r="Z1615">
            <v>5.3853</v>
          </cell>
          <cell r="AA1615" t="str">
            <v>„НП за ЕЕ на МЖС"</v>
          </cell>
          <cell r="AB1615">
            <v>63.77</v>
          </cell>
        </row>
        <row r="1616">
          <cell r="A1616">
            <v>176897525</v>
          </cell>
          <cell r="B1616" t="str">
            <v>Сдружение на собствениците"БЛОК 144, гр.Тетевен, ж.к."Пеновото", бл."144" #10, вх.Е и вх.Ж"</v>
          </cell>
          <cell r="C1616" t="str">
            <v>МЖС БЛ 144 ЕЖ</v>
          </cell>
          <cell r="D1616" t="str">
            <v>обл.ЛОВЕЧ</v>
          </cell>
          <cell r="E1616" t="str">
            <v>общ.ТЕТЕВЕН</v>
          </cell>
          <cell r="F1616" t="str">
            <v>гр.ТЕТЕВЕН</v>
          </cell>
          <cell r="G1616" t="str">
            <v>"ДИМИТЪР ДАРАКЧИЕВ" ООД</v>
          </cell>
          <cell r="H1616" t="str">
            <v>386ГДД002</v>
          </cell>
          <cell r="I1616">
            <v>42541</v>
          </cell>
          <cell r="J1616" t="str">
            <v>1979</v>
          </cell>
          <cell r="K1616">
            <v>4013.5</v>
          </cell>
          <cell r="L1616">
            <v>3446.3</v>
          </cell>
          <cell r="M1616">
            <v>290.55</v>
          </cell>
          <cell r="N1616">
            <v>106.9</v>
          </cell>
          <cell r="O1616">
            <v>634282</v>
          </cell>
          <cell r="P1616">
            <v>1001240</v>
          </cell>
          <cell r="Q1616">
            <v>368400</v>
          </cell>
          <cell r="R1616">
            <v>0</v>
          </cell>
          <cell r="S1616" t="str">
            <v>G</v>
          </cell>
          <cell r="T1616" t="str">
            <v>С</v>
          </cell>
          <cell r="U1616" t="str">
            <v>Изолация на външна стена , Изолация на под, Изолация на покрив, Подмяна на дограма</v>
          </cell>
          <cell r="V1616">
            <v>632225</v>
          </cell>
          <cell r="W1616">
            <v>142.07</v>
          </cell>
          <cell r="X1616">
            <v>52630</v>
          </cell>
          <cell r="Y1616">
            <v>351790</v>
          </cell>
          <cell r="Z1616">
            <v>6.6841999999999997</v>
          </cell>
          <cell r="AA1616" t="str">
            <v>„НП за ЕЕ на МЖС"</v>
          </cell>
          <cell r="AB1616">
            <v>63.14</v>
          </cell>
        </row>
        <row r="1617">
          <cell r="A1617">
            <v>176835452</v>
          </cell>
          <cell r="B1617" t="str">
            <v>СДРУЖЕНИЕ НА СОБСТВЕНИЦИТЕ"ЗДРАВЕЦ" - ТЕРВЕЛ</v>
          </cell>
          <cell r="C1617" t="str">
            <v>МЖС - БЛ.1</v>
          </cell>
          <cell r="D1617" t="str">
            <v>обл.ДОБРИЧ</v>
          </cell>
          <cell r="E1617" t="str">
            <v>общ.ТЕРВЕЛ</v>
          </cell>
          <cell r="F1617" t="str">
            <v>гр.ТЕРВЕЛ</v>
          </cell>
          <cell r="G1617" t="str">
            <v>"ТРАУМИНВЕСТ" ЕООД</v>
          </cell>
          <cell r="H1617" t="str">
            <v>395ЕСО006</v>
          </cell>
          <cell r="I1617">
            <v>42184</v>
          </cell>
          <cell r="J1617" t="str">
            <v>1984</v>
          </cell>
          <cell r="K1617">
            <v>3906</v>
          </cell>
          <cell r="L1617">
            <v>3668</v>
          </cell>
          <cell r="M1617">
            <v>285.5</v>
          </cell>
          <cell r="N1617">
            <v>123.7</v>
          </cell>
          <cell r="O1617">
            <v>676909</v>
          </cell>
          <cell r="P1617">
            <v>1047293</v>
          </cell>
          <cell r="Q1617">
            <v>453840</v>
          </cell>
          <cell r="R1617">
            <v>0</v>
          </cell>
          <cell r="S1617" t="str">
            <v>E</v>
          </cell>
          <cell r="T1617" t="str">
            <v>С</v>
          </cell>
          <cell r="U1617" t="str">
            <v>Изолация на външна стена , Изолация на покрив, Подмяна на дограма</v>
          </cell>
          <cell r="V1617">
            <v>593650</v>
          </cell>
          <cell r="W1617">
            <v>39.71</v>
          </cell>
          <cell r="X1617">
            <v>84385.7</v>
          </cell>
          <cell r="Y1617">
            <v>236105.64</v>
          </cell>
          <cell r="Z1617">
            <v>2.7978999999999998</v>
          </cell>
          <cell r="AA1617" t="str">
            <v>„НП за ЕЕ на МЖС"</v>
          </cell>
          <cell r="AB1617">
            <v>56.68</v>
          </cell>
        </row>
        <row r="1618">
          <cell r="A1618">
            <v>176832997</v>
          </cell>
          <cell r="B1618" t="str">
            <v>СДРУЖЕНИЕ НА СОБСТВЕНИЦИТЕ"ЗЛАТЕН ШАНС - ТЕРВЕЛ</v>
          </cell>
          <cell r="C1618" t="str">
            <v>МЖС БЛ.7</v>
          </cell>
          <cell r="D1618" t="str">
            <v>обл.ДОБРИЧ</v>
          </cell>
          <cell r="E1618" t="str">
            <v>общ.ТЕРВЕЛ</v>
          </cell>
          <cell r="F1618" t="str">
            <v>гр.ТЕРВЕЛ</v>
          </cell>
          <cell r="G1618" t="str">
            <v>"ТРАУМИНВЕСТ" ЕООД</v>
          </cell>
          <cell r="H1618" t="str">
            <v>395ЕСО007</v>
          </cell>
          <cell r="I1618">
            <v>42184</v>
          </cell>
          <cell r="J1618" t="str">
            <v>1986</v>
          </cell>
          <cell r="K1618">
            <v>2730</v>
          </cell>
          <cell r="L1618">
            <v>2537</v>
          </cell>
          <cell r="M1618">
            <v>234.9</v>
          </cell>
          <cell r="N1618">
            <v>116.9</v>
          </cell>
          <cell r="O1618">
            <v>532068</v>
          </cell>
          <cell r="P1618">
            <v>596065</v>
          </cell>
          <cell r="Q1618">
            <v>296480</v>
          </cell>
          <cell r="R1618">
            <v>0</v>
          </cell>
          <cell r="S1618" t="str">
            <v>E</v>
          </cell>
          <cell r="T1618" t="str">
            <v>С</v>
          </cell>
          <cell r="U1618" t="str">
            <v>Изолация на външна стена , Изолация на покрив, Подмяна на дограма</v>
          </cell>
          <cell r="V1618">
            <v>299586</v>
          </cell>
          <cell r="W1618">
            <v>6.532</v>
          </cell>
          <cell r="X1618">
            <v>37725</v>
          </cell>
          <cell r="Y1618">
            <v>140695</v>
          </cell>
          <cell r="Z1618">
            <v>3.7294</v>
          </cell>
          <cell r="AA1618" t="str">
            <v>„НП за ЕЕ на МЖС"</v>
          </cell>
          <cell r="AB1618">
            <v>50.26</v>
          </cell>
        </row>
        <row r="1619">
          <cell r="A1619">
            <v>176826994</v>
          </cell>
          <cell r="B1619" t="str">
            <v>СДРУЖЕНИЕ НА СОБСТВЕНИЦИТЕ"РУСИЯ 55-ГР.ДОБРИЧ</v>
          </cell>
          <cell r="C1619" t="str">
            <v>МЖС</v>
          </cell>
          <cell r="D1619" t="str">
            <v>обл.ДОБРИЧ</v>
          </cell>
          <cell r="E1619" t="str">
            <v>общ.ДОБРИЧ-ГРАД</v>
          </cell>
          <cell r="F1619" t="str">
            <v>гр.ДОБРИЧ</v>
          </cell>
          <cell r="G1619" t="str">
            <v>"ТРАУМИНВЕСТ" ЕООД</v>
          </cell>
          <cell r="H1619" t="str">
            <v>395ЕСО008</v>
          </cell>
          <cell r="I1619">
            <v>42429</v>
          </cell>
          <cell r="J1619" t="str">
            <v>1975</v>
          </cell>
          <cell r="K1619">
            <v>8620</v>
          </cell>
          <cell r="L1619">
            <v>7655</v>
          </cell>
          <cell r="M1619">
            <v>324.5</v>
          </cell>
          <cell r="N1619">
            <v>89.7</v>
          </cell>
          <cell r="O1619">
            <v>4469119</v>
          </cell>
          <cell r="P1619">
            <v>4469119</v>
          </cell>
          <cell r="Q1619">
            <v>686600</v>
          </cell>
          <cell r="R1619">
            <v>0</v>
          </cell>
          <cell r="S1619" t="str">
            <v>G</v>
          </cell>
          <cell r="T1619" t="str">
            <v>С</v>
          </cell>
          <cell r="U1619" t="str">
            <v>Изолация на външна стена , Изолация на под, Изолация на покрив, Мерки по сградни инсталации(тръбна мрежа), Подмяна на дограма</v>
          </cell>
          <cell r="V1619">
            <v>1615104</v>
          </cell>
          <cell r="W1619">
            <v>575.61</v>
          </cell>
          <cell r="X1619">
            <v>195392.3</v>
          </cell>
          <cell r="Y1619">
            <v>583523</v>
          </cell>
          <cell r="Z1619">
            <v>2.9864000000000002</v>
          </cell>
          <cell r="AA1619" t="str">
            <v>„НП за ЕЕ на МЖС"</v>
          </cell>
          <cell r="AB1619">
            <v>36.130000000000003</v>
          </cell>
        </row>
        <row r="1620">
          <cell r="A1620">
            <v>176949413</v>
          </cell>
          <cell r="B1620" t="str">
            <v>СДРУЖЕНИЕ НА СОБСТВЕНИЦИТЕ"ИГЛИКА", БЛ. 2, ГР. ТЕРВЕЛ</v>
          </cell>
          <cell r="C1620" t="str">
            <v>МЖС-ТЕРВЕЛ, "ИЗГРЕВ", БЛ. 2</v>
          </cell>
          <cell r="D1620" t="str">
            <v>обл.ДОБРИЧ</v>
          </cell>
          <cell r="E1620" t="str">
            <v>общ.ТЕРВЕЛ</v>
          </cell>
          <cell r="F1620" t="str">
            <v>гр.ТЕРВЕЛ</v>
          </cell>
          <cell r="G1620" t="str">
            <v>"ТРАУМИНВЕСТ" ЕООД</v>
          </cell>
          <cell r="H1620" t="str">
            <v>395ЕСО013</v>
          </cell>
          <cell r="I1620">
            <v>42447</v>
          </cell>
          <cell r="J1620" t="str">
            <v>1982</v>
          </cell>
          <cell r="K1620">
            <v>5700</v>
          </cell>
          <cell r="L1620">
            <v>5040</v>
          </cell>
          <cell r="M1620">
            <v>140.1</v>
          </cell>
          <cell r="N1620">
            <v>79.099999999999994</v>
          </cell>
          <cell r="O1620">
            <v>365563</v>
          </cell>
          <cell r="P1620">
            <v>708346</v>
          </cell>
          <cell r="Q1620">
            <v>398600</v>
          </cell>
          <cell r="R1620">
            <v>0</v>
          </cell>
          <cell r="S1620" t="str">
            <v>D</v>
          </cell>
          <cell r="T1620" t="str">
            <v>С</v>
          </cell>
          <cell r="U1620" t="str">
            <v>Изолация на външна стена , Изолация на под, Изолация на покрив, Мерки по осветление, Подмяна на дограма</v>
          </cell>
          <cell r="V1620">
            <v>307754</v>
          </cell>
          <cell r="W1620">
            <v>36.880000000000003</v>
          </cell>
          <cell r="X1620">
            <v>24734.3</v>
          </cell>
          <cell r="Y1620">
            <v>510417.6</v>
          </cell>
          <cell r="Z1620">
            <v>20.635999999999999</v>
          </cell>
          <cell r="AA1620" t="str">
            <v>„НП за ЕЕ на МЖС"</v>
          </cell>
          <cell r="AB1620">
            <v>43.44</v>
          </cell>
        </row>
        <row r="1621">
          <cell r="A1621">
            <v>176947686</v>
          </cell>
          <cell r="B1621" t="str">
            <v>СДРУЖЕНИЕ НА СОБСТВЕНИЦИТЕ"ПРОГРЕС", БЛ. 11, ГР. ТЕРВЕЛ</v>
          </cell>
          <cell r="C1621" t="str">
            <v>МЖС-ТЕРВЕЛ, "ИЗГРЕВ", БЛ. 11</v>
          </cell>
          <cell r="D1621" t="str">
            <v>обл.ДОБРИЧ</v>
          </cell>
          <cell r="E1621" t="str">
            <v>общ.ТЕРВЕЛ</v>
          </cell>
          <cell r="F1621" t="str">
            <v>гр.ТЕРВЕЛ</v>
          </cell>
          <cell r="G1621" t="str">
            <v>"ТРАУМИНВЕСТ" ЕООД</v>
          </cell>
          <cell r="H1621" t="str">
            <v>395ЕСО014</v>
          </cell>
          <cell r="I1621">
            <v>42447</v>
          </cell>
          <cell r="J1621" t="str">
            <v>1990</v>
          </cell>
          <cell r="K1621">
            <v>3131</v>
          </cell>
          <cell r="L1621">
            <v>2846</v>
          </cell>
          <cell r="M1621">
            <v>319.2</v>
          </cell>
          <cell r="N1621">
            <v>85.9</v>
          </cell>
          <cell r="O1621">
            <v>519071</v>
          </cell>
          <cell r="P1621">
            <v>908340</v>
          </cell>
          <cell r="Q1621">
            <v>244500</v>
          </cell>
          <cell r="R1621">
            <v>0</v>
          </cell>
          <cell r="S1621" t="str">
            <v>G</v>
          </cell>
          <cell r="T1621" t="str">
            <v>С</v>
          </cell>
          <cell r="U1621" t="str">
            <v>Изолация на външна стена , Изолация на под, Изолация на покрив, Мерки по осветление, Подмяна на дограма</v>
          </cell>
          <cell r="V1621">
            <v>663835</v>
          </cell>
          <cell r="W1621">
            <v>59.6</v>
          </cell>
          <cell r="X1621">
            <v>49367.59</v>
          </cell>
          <cell r="Y1621">
            <v>398317.1</v>
          </cell>
          <cell r="Z1621">
            <v>8.0683000000000007</v>
          </cell>
          <cell r="AA1621" t="str">
            <v>„НП за ЕЕ на МЖС"</v>
          </cell>
          <cell r="AB1621">
            <v>73.08</v>
          </cell>
        </row>
        <row r="1622">
          <cell r="A1622">
            <v>176819932</v>
          </cell>
          <cell r="B1622" t="str">
            <v>СДРУЖЕНИЕ НА СОБСТВЕНИЦИТЕ "11 АПРИЛ</v>
          </cell>
          <cell r="C1622" t="str">
            <v>МЖС</v>
          </cell>
          <cell r="D1622" t="str">
            <v>обл.ВАРНА</v>
          </cell>
          <cell r="E1622" t="str">
            <v>общ.ВАРНА</v>
          </cell>
          <cell r="F1622" t="str">
            <v>гр.ВАРНА</v>
          </cell>
          <cell r="G1622" t="str">
            <v>"ТРАУМИНВЕСТ" ЕООД</v>
          </cell>
          <cell r="H1622" t="str">
            <v>395ЕСО015</v>
          </cell>
          <cell r="I1622">
            <v>42447</v>
          </cell>
          <cell r="J1622" t="str">
            <v>1975</v>
          </cell>
          <cell r="K1622">
            <v>9503</v>
          </cell>
          <cell r="L1622">
            <v>7055</v>
          </cell>
          <cell r="M1622">
            <v>85</v>
          </cell>
          <cell r="N1622">
            <v>67</v>
          </cell>
          <cell r="O1622">
            <v>364644</v>
          </cell>
          <cell r="P1622">
            <v>600174</v>
          </cell>
          <cell r="Q1622">
            <v>474320</v>
          </cell>
          <cell r="R1622">
            <v>0</v>
          </cell>
          <cell r="S1622" t="str">
            <v>D</v>
          </cell>
          <cell r="T1622" t="str">
            <v>С</v>
          </cell>
          <cell r="U1622" t="str">
            <v>Изолация на външна стена , Изолация на под, Изолация на покрив, Подмяна на дограма</v>
          </cell>
          <cell r="V1622">
            <v>125859.3</v>
          </cell>
          <cell r="W1622">
            <v>87.713999999999999</v>
          </cell>
          <cell r="X1622">
            <v>24623.8</v>
          </cell>
          <cell r="Y1622">
            <v>582786</v>
          </cell>
          <cell r="Z1622">
            <v>23.6675</v>
          </cell>
          <cell r="AA1622" t="str">
            <v>„НП за ЕЕ на МЖС"</v>
          </cell>
          <cell r="AB1622">
            <v>20.97</v>
          </cell>
        </row>
        <row r="1623">
          <cell r="A1623">
            <v>176846139</v>
          </cell>
          <cell r="B1623" t="str">
            <v>СДРУЖЕНИЕ НА СОБСТВЕНИЦИТЕ "Метеор 79", гр. Варна,  ж.к. Трошево, бл.79</v>
          </cell>
          <cell r="C1623" t="str">
            <v>МЖС</v>
          </cell>
          <cell r="D1623" t="str">
            <v>обл.ВАРНА</v>
          </cell>
          <cell r="E1623" t="str">
            <v>общ.ВАРНА</v>
          </cell>
          <cell r="F1623" t="str">
            <v>гр.ВАРНА</v>
          </cell>
          <cell r="G1623" t="str">
            <v>"ТРАУМИНВЕСТ" ЕООД</v>
          </cell>
          <cell r="H1623" t="str">
            <v>395ЕСО016</v>
          </cell>
          <cell r="I1623">
            <v>42457</v>
          </cell>
          <cell r="J1623" t="str">
            <v>1968</v>
          </cell>
          <cell r="K1623">
            <v>6441</v>
          </cell>
          <cell r="L1623">
            <v>5484</v>
          </cell>
          <cell r="M1623">
            <v>168</v>
          </cell>
          <cell r="N1623">
            <v>82</v>
          </cell>
          <cell r="O1623">
            <v>640877</v>
          </cell>
          <cell r="P1623">
            <v>921271</v>
          </cell>
          <cell r="Q1623">
            <v>449000</v>
          </cell>
          <cell r="R1623">
            <v>401070</v>
          </cell>
          <cell r="S1623" t="str">
            <v>E</v>
          </cell>
          <cell r="T1623" t="str">
            <v>С</v>
          </cell>
          <cell r="U1623" t="str">
            <v>Изолация на външна стена , Изолация на под, Изолация на покрив, Подмяна на дограма</v>
          </cell>
          <cell r="V1623">
            <v>472264</v>
          </cell>
          <cell r="W1623">
            <v>137.01</v>
          </cell>
          <cell r="X1623">
            <v>56672</v>
          </cell>
          <cell r="Y1623">
            <v>409368</v>
          </cell>
          <cell r="Z1623">
            <v>7.2233999999999998</v>
          </cell>
          <cell r="AA1623" t="str">
            <v>„НП за ЕЕ на МЖС"</v>
          </cell>
          <cell r="AB1623">
            <v>51.26</v>
          </cell>
        </row>
        <row r="1624">
          <cell r="A1624">
            <v>176829509</v>
          </cell>
          <cell r="B1624" t="str">
            <v>СДРУЖЕНИЕ НА СОБСТВЕНИЦИТЕ ''НАДЕЖДА ЗА ОБНОВЛЕНИЕ'', гр.ВАРНА, община ВАРНА, район МЛАДОСТ, ж.к. ТР</v>
          </cell>
          <cell r="C1624" t="str">
            <v>МЖС-ВАРНА, "ТРОШЕВО" 82</v>
          </cell>
          <cell r="D1624" t="str">
            <v>обл.ВАРНА</v>
          </cell>
          <cell r="E1624" t="str">
            <v>общ.ВАРНА</v>
          </cell>
          <cell r="F1624" t="str">
            <v>гр.ВАРНА</v>
          </cell>
          <cell r="G1624" t="str">
            <v>"ТРАУМИНВЕСТ" ЕООД</v>
          </cell>
          <cell r="H1624" t="str">
            <v>395ЕСО017</v>
          </cell>
          <cell r="I1624">
            <v>42458</v>
          </cell>
          <cell r="J1624" t="str">
            <v>1967</v>
          </cell>
          <cell r="K1624">
            <v>6589</v>
          </cell>
          <cell r="L1624">
            <v>5484</v>
          </cell>
          <cell r="M1624">
            <v>166.7</v>
          </cell>
          <cell r="N1624">
            <v>82.4</v>
          </cell>
          <cell r="O1624">
            <v>690121</v>
          </cell>
          <cell r="P1624">
            <v>914142</v>
          </cell>
          <cell r="Q1624">
            <v>451860</v>
          </cell>
          <cell r="R1624">
            <v>352848</v>
          </cell>
          <cell r="S1624" t="str">
            <v>E</v>
          </cell>
          <cell r="T1624" t="str">
            <v>С</v>
          </cell>
          <cell r="U1624" t="str">
            <v>Изолация на външна стена , Изолация на под, Изолация на покрив, Подмяна на дограма</v>
          </cell>
          <cell r="V1624">
            <v>462284</v>
          </cell>
          <cell r="W1624">
            <v>134.06</v>
          </cell>
          <cell r="X1624">
            <v>55475</v>
          </cell>
          <cell r="Y1624">
            <v>409368</v>
          </cell>
          <cell r="Z1624">
            <v>7.3792999999999997</v>
          </cell>
          <cell r="AA1624" t="str">
            <v>„НП за ЕЕ на МЖС"</v>
          </cell>
          <cell r="AB1624">
            <v>50.57</v>
          </cell>
        </row>
        <row r="1625">
          <cell r="A1625">
            <v>176832933</v>
          </cell>
          <cell r="B1625" t="str">
            <v>СДРУЖЕНИЕ НА СОБСТВЕНИЦИТЕ "НОВ ДОМ", гр.Варна, община Варна, район Младост, ж.к.Трошево, бл.17, вх.</v>
          </cell>
          <cell r="C1625" t="str">
            <v>МЖС-ВАРНА, "ТРОШЕВО" БЛ. 17</v>
          </cell>
          <cell r="D1625" t="str">
            <v>обл.ВАРНА</v>
          </cell>
          <cell r="E1625" t="str">
            <v>общ.ВАРНА</v>
          </cell>
          <cell r="F1625" t="str">
            <v>гр.ВАРНА</v>
          </cell>
          <cell r="G1625" t="str">
            <v>"ТРАУМИНВЕСТ" ЕООД</v>
          </cell>
          <cell r="H1625" t="str">
            <v>395ЕСО018</v>
          </cell>
          <cell r="I1625">
            <v>42458</v>
          </cell>
          <cell r="J1625" t="str">
            <v>1975</v>
          </cell>
          <cell r="K1625">
            <v>5151</v>
          </cell>
          <cell r="L1625">
            <v>4674</v>
          </cell>
          <cell r="M1625">
            <v>100</v>
          </cell>
          <cell r="N1625">
            <v>67.5</v>
          </cell>
          <cell r="O1625">
            <v>339874</v>
          </cell>
          <cell r="P1625">
            <v>467322</v>
          </cell>
          <cell r="Q1625">
            <v>315630</v>
          </cell>
          <cell r="R1625">
            <v>0</v>
          </cell>
          <cell r="S1625" t="str">
            <v>D</v>
          </cell>
          <cell r="T1625" t="str">
            <v>С</v>
          </cell>
          <cell r="U1625" t="str">
            <v>Изолация на външна стена , Изолация на под, Изолация на покрив, Подмяна на дограма</v>
          </cell>
          <cell r="V1625">
            <v>151690.1</v>
          </cell>
          <cell r="W1625">
            <v>105.735</v>
          </cell>
          <cell r="X1625">
            <v>29676.799999999999</v>
          </cell>
          <cell r="Y1625">
            <v>498021.7</v>
          </cell>
          <cell r="Z1625">
            <v>16.781500000000001</v>
          </cell>
          <cell r="AA1625" t="str">
            <v>„НП за ЕЕ на МЖС"</v>
          </cell>
          <cell r="AB1625">
            <v>32.450000000000003</v>
          </cell>
        </row>
        <row r="1626">
          <cell r="A1626">
            <v>176823418</v>
          </cell>
          <cell r="B1626" t="str">
            <v>СДРУЖЕНИЕ НА СОБСТВЕНИЦИТЕ, грВарна, район Младост, .ж.к.Трошево, бл.80</v>
          </cell>
          <cell r="C1626" t="str">
            <v>МЖС-ВАРНА, "ТРОШЕВО" БЛ. 80</v>
          </cell>
          <cell r="D1626" t="str">
            <v>обл.ВАРНА</v>
          </cell>
          <cell r="E1626" t="str">
            <v>общ.ВАРНА</v>
          </cell>
          <cell r="F1626" t="str">
            <v>гр.ВАРНА</v>
          </cell>
          <cell r="G1626" t="str">
            <v>"ТРАУМИНВЕСТ" ЕООД</v>
          </cell>
          <cell r="H1626" t="str">
            <v>395ЕСО019</v>
          </cell>
          <cell r="I1626">
            <v>42460</v>
          </cell>
          <cell r="J1626" t="str">
            <v>1968</v>
          </cell>
          <cell r="K1626">
            <v>6600</v>
          </cell>
          <cell r="L1626">
            <v>5484</v>
          </cell>
          <cell r="M1626">
            <v>163.1</v>
          </cell>
          <cell r="N1626">
            <v>80.5</v>
          </cell>
          <cell r="O1626">
            <v>644202</v>
          </cell>
          <cell r="P1626">
            <v>894316</v>
          </cell>
          <cell r="Q1626">
            <v>441480</v>
          </cell>
          <cell r="R1626">
            <v>450226</v>
          </cell>
          <cell r="S1626" t="str">
            <v>E</v>
          </cell>
          <cell r="T1626" t="str">
            <v>С</v>
          </cell>
          <cell r="U1626" t="str">
            <v>Изолация на външна стена , Изолация на под, Изолация на покрив, Подмяна на дограма</v>
          </cell>
          <cell r="V1626">
            <v>452837</v>
          </cell>
          <cell r="W1626">
            <v>131.33000000000001</v>
          </cell>
          <cell r="X1626">
            <v>108680</v>
          </cell>
          <cell r="Y1626">
            <v>409368</v>
          </cell>
          <cell r="Z1626">
            <v>3.7667000000000002</v>
          </cell>
          <cell r="AA1626" t="str">
            <v>„НП за ЕЕ на МЖС"</v>
          </cell>
          <cell r="AB1626">
            <v>50.63</v>
          </cell>
        </row>
        <row r="1627">
          <cell r="A1627">
            <v>176821402</v>
          </cell>
          <cell r="B1627" t="str">
            <v>СДРУЖЕНИЕ НА СОБСТВЕНИЦИТЕ ''К и М блок 34'', ГР. ВАРНА</v>
          </cell>
          <cell r="C1627" t="str">
            <v>МЖС-ВАРНА, "АСПАРУХОВО" 34</v>
          </cell>
          <cell r="D1627" t="str">
            <v>обл.ВАРНА</v>
          </cell>
          <cell r="E1627" t="str">
            <v>общ.ВАРНА</v>
          </cell>
          <cell r="F1627" t="str">
            <v>гр.ВАРНА</v>
          </cell>
          <cell r="G1627" t="str">
            <v>"ТРАУМИНВЕСТ" ЕООД</v>
          </cell>
          <cell r="H1627" t="str">
            <v>395ЕСО020</v>
          </cell>
          <cell r="I1627">
            <v>42460</v>
          </cell>
          <cell r="J1627" t="str">
            <v>1975</v>
          </cell>
          <cell r="K1627">
            <v>3464</v>
          </cell>
          <cell r="L1627">
            <v>3041</v>
          </cell>
          <cell r="M1627">
            <v>95.6</v>
          </cell>
          <cell r="N1627">
            <v>67.400000000000006</v>
          </cell>
          <cell r="O1627">
            <v>173693</v>
          </cell>
          <cell r="P1627">
            <v>290676</v>
          </cell>
          <cell r="Q1627">
            <v>204820</v>
          </cell>
          <cell r="R1627">
            <v>0</v>
          </cell>
          <cell r="S1627" t="str">
            <v>D</v>
          </cell>
          <cell r="T1627" t="str">
            <v>С</v>
          </cell>
          <cell r="U1627" t="str">
            <v>Изолация на външна стена , Изолация на под, Изолация на покрив, Подмяна на дограма</v>
          </cell>
          <cell r="V1627">
            <v>85857</v>
          </cell>
          <cell r="W1627">
            <v>23.548999999999999</v>
          </cell>
          <cell r="X1627">
            <v>9548.41</v>
          </cell>
          <cell r="Y1627">
            <v>320911</v>
          </cell>
          <cell r="Z1627">
            <v>33.608800000000002</v>
          </cell>
          <cell r="AA1627" t="str">
            <v>„НП за ЕЕ на МЖС"</v>
          </cell>
          <cell r="AB1627">
            <v>29.53</v>
          </cell>
        </row>
        <row r="1628">
          <cell r="A1628">
            <v>176822031</v>
          </cell>
          <cell r="B1628" t="str">
            <v>СДРУЖЕНИЕ НА СОБСТВЕНИЦИТЕ ''КОРАБОРЕМОНТ гр. Варна, район Аспарухово,ул.''Народни будители'' N-21</v>
          </cell>
          <cell r="C1628" t="str">
            <v>МЖС-ВАРНА, "АСПАРУХОВО", БЛ. 21</v>
          </cell>
          <cell r="D1628" t="str">
            <v>обл.ВАРНА</v>
          </cell>
          <cell r="E1628" t="str">
            <v>общ.ВАРНА</v>
          </cell>
          <cell r="F1628" t="str">
            <v>гр.ВАРНА</v>
          </cell>
          <cell r="G1628" t="str">
            <v>"ТРАУМИНВЕСТ" ЕООД</v>
          </cell>
          <cell r="H1628" t="str">
            <v>395ЕСО021</v>
          </cell>
          <cell r="I1628">
            <v>42461</v>
          </cell>
          <cell r="J1628" t="str">
            <v>1980</v>
          </cell>
          <cell r="K1628">
            <v>5627</v>
          </cell>
          <cell r="L1628">
            <v>4776</v>
          </cell>
          <cell r="M1628">
            <v>87</v>
          </cell>
          <cell r="N1628">
            <v>66.5</v>
          </cell>
          <cell r="O1628">
            <v>326532</v>
          </cell>
          <cell r="P1628">
            <v>415337</v>
          </cell>
          <cell r="Q1628">
            <v>317750</v>
          </cell>
          <cell r="R1628">
            <v>0</v>
          </cell>
          <cell r="S1628" t="str">
            <v>D</v>
          </cell>
          <cell r="T1628" t="str">
            <v>С</v>
          </cell>
          <cell r="U1628" t="str">
            <v>Изолация на външна стена , Изолация на под, Изолация на покрив, Подмяна на дограма</v>
          </cell>
          <cell r="V1628">
            <v>97589</v>
          </cell>
          <cell r="W1628">
            <v>67.932000000000002</v>
          </cell>
          <cell r="X1628">
            <v>19093.466</v>
          </cell>
          <cell r="Y1628">
            <v>450325.2</v>
          </cell>
          <cell r="Z1628">
            <v>23.5853</v>
          </cell>
          <cell r="AA1628" t="str">
            <v>„НП за ЕЕ на МЖС"</v>
          </cell>
          <cell r="AB1628">
            <v>23.49</v>
          </cell>
        </row>
        <row r="1629">
          <cell r="A1629">
            <v>176831322</v>
          </cell>
          <cell r="B1629" t="str">
            <v>СДРУЖЕНИЕ НА СОБСТВЕНИЦИТЕ ''СИЛИСТРА N-1'', гр. Варна, район Приморски, ул.СИЛИСТРА N-1</v>
          </cell>
          <cell r="C1629" t="str">
            <v>МЖС</v>
          </cell>
          <cell r="D1629" t="str">
            <v>обл.ВАРНА</v>
          </cell>
          <cell r="E1629" t="str">
            <v>общ.ВАРНА</v>
          </cell>
          <cell r="F1629" t="str">
            <v>гр.ВАРНА</v>
          </cell>
          <cell r="G1629" t="str">
            <v>"ТРАУМИНВЕСТ" ЕООД</v>
          </cell>
          <cell r="H1629" t="str">
            <v>395ЕСО022</v>
          </cell>
          <cell r="I1629">
            <v>42461</v>
          </cell>
          <cell r="J1629" t="str">
            <v>1977</v>
          </cell>
          <cell r="K1629">
            <v>9348</v>
          </cell>
          <cell r="L1629">
            <v>7411</v>
          </cell>
          <cell r="M1629">
            <v>134.80000000000001</v>
          </cell>
          <cell r="N1629">
            <v>65</v>
          </cell>
          <cell r="O1629">
            <v>599769</v>
          </cell>
          <cell r="P1629">
            <v>999216</v>
          </cell>
          <cell r="Q1629">
            <v>481500</v>
          </cell>
          <cell r="R1629">
            <v>0</v>
          </cell>
          <cell r="S1629" t="str">
            <v>F</v>
          </cell>
          <cell r="T1629" t="str">
            <v>С</v>
          </cell>
          <cell r="U1629" t="str">
            <v>Изолация на външна стена , Изолация на под, Изолация на покрив, Подмяна на дограма</v>
          </cell>
          <cell r="V1629">
            <v>517718</v>
          </cell>
          <cell r="W1629">
            <v>331.39</v>
          </cell>
          <cell r="X1629">
            <v>95404</v>
          </cell>
          <cell r="Y1629">
            <v>761848.7</v>
          </cell>
          <cell r="Z1629">
            <v>7.9855</v>
          </cell>
          <cell r="AA1629" t="str">
            <v>„НП за ЕЕ на МЖС"</v>
          </cell>
          <cell r="AB1629">
            <v>51.81</v>
          </cell>
        </row>
        <row r="1630">
          <cell r="A1630">
            <v>176827548</v>
          </cell>
          <cell r="B1630" t="str">
            <v>СДРУЖЕНИЕ НА СОБСТВЕНИЦИТЕ "МОРСКА ЗВЕЗДА"</v>
          </cell>
          <cell r="C1630" t="str">
            <v>МЖС</v>
          </cell>
          <cell r="D1630" t="str">
            <v>обл.ВАРНА</v>
          </cell>
          <cell r="E1630" t="str">
            <v>общ.ВАРНА</v>
          </cell>
          <cell r="F1630" t="str">
            <v>гр.ВАРНА</v>
          </cell>
          <cell r="G1630" t="str">
            <v>"ТРАУМИНВЕСТ" ЕООД</v>
          </cell>
          <cell r="H1630" t="str">
            <v>395ЕСО023</v>
          </cell>
          <cell r="I1630">
            <v>42461</v>
          </cell>
          <cell r="J1630" t="str">
            <v>1977</v>
          </cell>
          <cell r="K1630">
            <v>10795</v>
          </cell>
          <cell r="L1630">
            <v>9067</v>
          </cell>
          <cell r="M1630">
            <v>94.4</v>
          </cell>
          <cell r="N1630">
            <v>63.9</v>
          </cell>
          <cell r="O1630">
            <v>562206</v>
          </cell>
          <cell r="P1630">
            <v>855511</v>
          </cell>
          <cell r="Q1630">
            <v>579000</v>
          </cell>
          <cell r="R1630">
            <v>0</v>
          </cell>
          <cell r="S1630" t="str">
            <v>D</v>
          </cell>
          <cell r="T1630" t="str">
            <v>С</v>
          </cell>
          <cell r="U1630" t="str">
            <v>Изолация на външна стена , Изолация на под, Изолация на покрив, Мерки по осветление, Подмяна на дограма</v>
          </cell>
          <cell r="V1630">
            <v>276217</v>
          </cell>
          <cell r="W1630">
            <v>226.23</v>
          </cell>
          <cell r="X1630">
            <v>60767.3</v>
          </cell>
          <cell r="Y1630">
            <v>736005</v>
          </cell>
          <cell r="Z1630">
            <v>12.111800000000001</v>
          </cell>
          <cell r="AA1630" t="str">
            <v>„НП за ЕЕ на МЖС"</v>
          </cell>
          <cell r="AB1630">
            <v>32.28</v>
          </cell>
        </row>
        <row r="1631">
          <cell r="A1631">
            <v>176832285</v>
          </cell>
          <cell r="B1631" t="str">
            <v>СДРУЖЕНИЕ НА СОБСТВЕНИЦИТЕ "Младост-152", гр.Варна, община Варна, район Младост, ж.к.Младост, бл.152</v>
          </cell>
          <cell r="C1631" t="str">
            <v>МЖС-ВАРНА, "МЛАДОСТ" БЛ. 152</v>
          </cell>
          <cell r="D1631" t="str">
            <v>обл.ВАРНА</v>
          </cell>
          <cell r="E1631" t="str">
            <v>общ.ВАРНА</v>
          </cell>
          <cell r="F1631" t="str">
            <v>гр.ВАРНА</v>
          </cell>
          <cell r="G1631" t="str">
            <v>"ТРАУМИНВЕСТ" ЕООД</v>
          </cell>
          <cell r="H1631" t="str">
            <v>395ЕСО024</v>
          </cell>
          <cell r="I1631">
            <v>42461</v>
          </cell>
          <cell r="J1631" t="str">
            <v>1980</v>
          </cell>
          <cell r="K1631">
            <v>9482</v>
          </cell>
          <cell r="L1631">
            <v>7409</v>
          </cell>
          <cell r="M1631">
            <v>193.1</v>
          </cell>
          <cell r="N1631">
            <v>92.3</v>
          </cell>
          <cell r="O1631">
            <v>927629</v>
          </cell>
          <cell r="P1631">
            <v>1430582</v>
          </cell>
          <cell r="Q1631">
            <v>684160</v>
          </cell>
          <cell r="R1631">
            <v>595635</v>
          </cell>
          <cell r="S1631" t="str">
            <v>E</v>
          </cell>
          <cell r="T1631" t="str">
            <v>С</v>
          </cell>
          <cell r="U1631" t="str">
            <v>Изолация на външна стена , Изолация на под, Изолация на покрив, Мерки по осветление, Подмяна на дограма</v>
          </cell>
          <cell r="V1631">
            <v>746425</v>
          </cell>
          <cell r="W1631">
            <v>260.61</v>
          </cell>
          <cell r="X1631">
            <v>97915.65</v>
          </cell>
          <cell r="Y1631">
            <v>711038.6</v>
          </cell>
          <cell r="Z1631">
            <v>7.2617000000000003</v>
          </cell>
          <cell r="AA1631" t="str">
            <v>„НП за ЕЕ на МЖС"</v>
          </cell>
          <cell r="AB1631">
            <v>52.17</v>
          </cell>
        </row>
        <row r="1632">
          <cell r="A1632">
            <v>176855088</v>
          </cell>
          <cell r="B1632" t="str">
            <v>СДРУЖЕНИЕ НА СОБСТВЕНИЦИТЕ "гр. Варна, район Аспарухово, Гривица бл.10"</v>
          </cell>
          <cell r="C1632" t="str">
            <v>МЖС-ВАРНА, "ГРИВИЦА", БЛ. 10</v>
          </cell>
          <cell r="D1632" t="str">
            <v>обл.ВАРНА</v>
          </cell>
          <cell r="E1632" t="str">
            <v>общ.ВАРНА</v>
          </cell>
          <cell r="F1632" t="str">
            <v>гр.ВАРНА</v>
          </cell>
          <cell r="G1632" t="str">
            <v>"ТРАУМИНВЕСТ" ЕООД</v>
          </cell>
          <cell r="H1632" t="str">
            <v>395ЕСО025</v>
          </cell>
          <cell r="I1632">
            <v>42464</v>
          </cell>
          <cell r="J1632" t="str">
            <v>1978</v>
          </cell>
          <cell r="K1632">
            <v>7405</v>
          </cell>
          <cell r="L1632">
            <v>6340</v>
          </cell>
          <cell r="M1632">
            <v>121.7</v>
          </cell>
          <cell r="N1632">
            <v>70.3</v>
          </cell>
          <cell r="O1632">
            <v>436908</v>
          </cell>
          <cell r="P1632">
            <v>771732</v>
          </cell>
          <cell r="Q1632">
            <v>445600</v>
          </cell>
          <cell r="R1632">
            <v>0</v>
          </cell>
          <cell r="S1632" t="str">
            <v>E</v>
          </cell>
          <cell r="T1632" t="str">
            <v>С</v>
          </cell>
          <cell r="U1632" t="str">
            <v>Изолация на външна стена , Изолация на под, Изолация на покрив, Мерки по осветление, Подмяна на дограма</v>
          </cell>
          <cell r="V1632">
            <v>326131</v>
          </cell>
          <cell r="W1632">
            <v>163.37</v>
          </cell>
          <cell r="X1632">
            <v>51032.642999999996</v>
          </cell>
          <cell r="Y1632">
            <v>603761.30000000005</v>
          </cell>
          <cell r="Z1632">
            <v>11.8308</v>
          </cell>
          <cell r="AA1632" t="str">
            <v>„НП за ЕЕ на МЖС"</v>
          </cell>
          <cell r="AB1632">
            <v>42.25</v>
          </cell>
        </row>
        <row r="1633">
          <cell r="A1633">
            <v>176831952</v>
          </cell>
          <cell r="B1633" t="str">
            <v>СДРУЖЕНИЕ НА СОБСТВЕНИЦИТЕ ''РУЖА ДЕСЕТ'', гр.Варна, район Приморски, ул.Ружа N-10</v>
          </cell>
          <cell r="C1633" t="str">
            <v>МЖС</v>
          </cell>
          <cell r="D1633" t="str">
            <v>обл.ВАРНА</v>
          </cell>
          <cell r="E1633" t="str">
            <v>общ.ВАРНА</v>
          </cell>
          <cell r="F1633" t="str">
            <v>гр.ВАРНА</v>
          </cell>
          <cell r="G1633" t="str">
            <v>"ТРАУМИНВЕСТ" ЕООД</v>
          </cell>
          <cell r="H1633" t="str">
            <v>395ЕСО026</v>
          </cell>
          <cell r="I1633">
            <v>42464</v>
          </cell>
          <cell r="J1633" t="str">
            <v>1977</v>
          </cell>
          <cell r="K1633">
            <v>5930</v>
          </cell>
          <cell r="L1633">
            <v>4615</v>
          </cell>
          <cell r="M1633">
            <v>108</v>
          </cell>
          <cell r="N1633">
            <v>68.599999999999994</v>
          </cell>
          <cell r="O1633">
            <v>316482</v>
          </cell>
          <cell r="P1633">
            <v>499491</v>
          </cell>
          <cell r="Q1633">
            <v>316500</v>
          </cell>
          <cell r="R1633">
            <v>0</v>
          </cell>
          <cell r="S1633" t="str">
            <v>E</v>
          </cell>
          <cell r="T1633" t="str">
            <v>С</v>
          </cell>
          <cell r="U1633" t="str">
            <v>Изолация на външна стена , Изолация на под, Изолация на покрив, Подмяна на дограма</v>
          </cell>
          <cell r="V1633">
            <v>182960</v>
          </cell>
          <cell r="W1633">
            <v>115.59399999999999</v>
          </cell>
          <cell r="X1633">
            <v>33418</v>
          </cell>
          <cell r="Y1633">
            <v>347893</v>
          </cell>
          <cell r="Z1633">
            <v>10.410299999999999</v>
          </cell>
          <cell r="AA1633" t="str">
            <v>„НП за ЕЕ на МЖС"</v>
          </cell>
          <cell r="AB1633">
            <v>36.619999999999997</v>
          </cell>
        </row>
        <row r="1634">
          <cell r="A1634">
            <v>176836561</v>
          </cell>
          <cell r="B1634" t="str">
            <v>СДРУЖЕНИЕ НА СОБСТВЕНИЦИТЕ "ЧАЙКА 16", гр. Варна, район Приморски, ж.к.Чайка бл.16</v>
          </cell>
          <cell r="C1634" t="str">
            <v>МЖС</v>
          </cell>
          <cell r="D1634" t="str">
            <v>обл.ВАРНА</v>
          </cell>
          <cell r="E1634" t="str">
            <v>общ.ВАРНА</v>
          </cell>
          <cell r="F1634" t="str">
            <v>гр.ВАРНА</v>
          </cell>
          <cell r="G1634" t="str">
            <v>"ТРАУМИНВЕСТ" ЕООД</v>
          </cell>
          <cell r="H1634" t="str">
            <v>395ЕСО027</v>
          </cell>
          <cell r="I1634">
            <v>42464</v>
          </cell>
          <cell r="J1634" t="str">
            <v>1968</v>
          </cell>
          <cell r="K1634">
            <v>6653</v>
          </cell>
          <cell r="L1634">
            <v>5123</v>
          </cell>
          <cell r="M1634">
            <v>118.9</v>
          </cell>
          <cell r="N1634">
            <v>65.3</v>
          </cell>
          <cell r="O1634">
            <v>354699</v>
          </cell>
          <cell r="P1634">
            <v>609114</v>
          </cell>
          <cell r="Q1634">
            <v>334500</v>
          </cell>
          <cell r="R1634">
            <v>0</v>
          </cell>
          <cell r="S1634" t="str">
            <v>E</v>
          </cell>
          <cell r="T1634" t="str">
            <v>С</v>
          </cell>
          <cell r="U1634" t="str">
            <v>Изолация на външна стена , Изолация на под, Изолация на покрив, Мерки по осветление, Подмяна на дограма</v>
          </cell>
          <cell r="V1634">
            <v>274587</v>
          </cell>
          <cell r="W1634">
            <v>207.2</v>
          </cell>
          <cell r="X1634">
            <v>56881.5</v>
          </cell>
          <cell r="Y1634">
            <v>524424</v>
          </cell>
          <cell r="Z1634">
            <v>9.2195</v>
          </cell>
          <cell r="AA1634" t="str">
            <v>„НП за ЕЕ на МЖС"</v>
          </cell>
          <cell r="AB1634">
            <v>45.07</v>
          </cell>
        </row>
        <row r="1635">
          <cell r="A1635">
            <v>176869885</v>
          </cell>
          <cell r="B1635" t="str">
            <v>СДРУЖЕНИЕ НА СОБСТВЕНИЦИТЕ "БЪДЕЩЕ, ГР.ТЪРГОВИЩЕ, УЛ.КЮСТЕНДЖА, #4,6,8</v>
          </cell>
          <cell r="C1635" t="str">
            <v>МЖС</v>
          </cell>
          <cell r="D1635" t="str">
            <v>обл.ТЪРГОВИЩЕ</v>
          </cell>
          <cell r="E1635" t="str">
            <v>общ.ТЪРГОВИЩЕ</v>
          </cell>
          <cell r="F1635" t="str">
            <v>гр.ТЪРГОВИЩЕ</v>
          </cell>
          <cell r="G1635" t="str">
            <v>"ТРАУМИНВЕСТ" ЕООД</v>
          </cell>
          <cell r="H1635" t="str">
            <v>395ЕСО031</v>
          </cell>
          <cell r="I1635">
            <v>42498</v>
          </cell>
          <cell r="J1635" t="str">
            <v>1985</v>
          </cell>
          <cell r="K1635">
            <v>5924</v>
          </cell>
          <cell r="L1635">
            <v>4775</v>
          </cell>
          <cell r="M1635">
            <v>177.6</v>
          </cell>
          <cell r="N1635">
            <v>80.2</v>
          </cell>
          <cell r="O1635">
            <v>492234</v>
          </cell>
          <cell r="P1635">
            <v>848133</v>
          </cell>
          <cell r="Q1635">
            <v>382760</v>
          </cell>
          <cell r="R1635">
            <v>0</v>
          </cell>
          <cell r="S1635" t="str">
            <v>E</v>
          </cell>
          <cell r="T1635" t="str">
            <v>С</v>
          </cell>
          <cell r="U1635" t="str">
            <v>Изолация на външна стена , Изолация на под, Изолация на покрив, Мерки по осветление, Подмяна на дограма</v>
          </cell>
          <cell r="V1635">
            <v>465366.6</v>
          </cell>
          <cell r="W1635">
            <v>48.61</v>
          </cell>
          <cell r="X1635">
            <v>36087.699999999997</v>
          </cell>
          <cell r="Y1635">
            <v>522738.5</v>
          </cell>
          <cell r="Z1635">
            <v>14.485200000000001</v>
          </cell>
          <cell r="AA1635" t="str">
            <v>„НП за ЕЕ на МЖС"</v>
          </cell>
          <cell r="AB1635">
            <v>54.86</v>
          </cell>
        </row>
        <row r="1636">
          <cell r="A1636">
            <v>176837033</v>
          </cell>
          <cell r="B1636" t="str">
            <v>СДРУЖЕНИЕ НА СОБСТВЕНИЦИТЕ ""СЕВЕРНА ДЪГА", бул. "МИТРОПОЛИТ АНДРЕЙ" блок 85, гр. ТЪРГОВИЩЕ</v>
          </cell>
          <cell r="C1636" t="str">
            <v>МЖС</v>
          </cell>
          <cell r="D1636" t="str">
            <v>обл.ТЪРГОВИЩЕ</v>
          </cell>
          <cell r="E1636" t="str">
            <v>общ.ТЪРГОВИЩЕ</v>
          </cell>
          <cell r="F1636" t="str">
            <v>гр.ТЪРГОВИЩЕ</v>
          </cell>
          <cell r="G1636" t="str">
            <v>"ТРАУМИНВЕСТ" ЕООД</v>
          </cell>
          <cell r="H1636" t="str">
            <v>395ЕСО032</v>
          </cell>
          <cell r="I1636">
            <v>42498</v>
          </cell>
          <cell r="J1636" t="str">
            <v>1980</v>
          </cell>
          <cell r="K1636">
            <v>14185</v>
          </cell>
          <cell r="L1636">
            <v>12915</v>
          </cell>
          <cell r="M1636">
            <v>188.9</v>
          </cell>
          <cell r="N1636">
            <v>77.599999999999994</v>
          </cell>
          <cell r="O1636">
            <v>1391053</v>
          </cell>
          <cell r="P1636">
            <v>2439828</v>
          </cell>
          <cell r="Q1636">
            <v>1002600</v>
          </cell>
          <cell r="R1636">
            <v>0</v>
          </cell>
          <cell r="S1636" t="str">
            <v>E</v>
          </cell>
          <cell r="T1636" t="str">
            <v>С</v>
          </cell>
          <cell r="U1636" t="str">
            <v>Изолация на външна стена , Изолация на под, Изолация на покрив, Мерки по осветление, Подмяна на дограма</v>
          </cell>
          <cell r="V1636">
            <v>1437211.3</v>
          </cell>
          <cell r="W1636">
            <v>143.05000000000001</v>
          </cell>
          <cell r="X1636">
            <v>109860.6</v>
          </cell>
          <cell r="Y1636">
            <v>1462853</v>
          </cell>
          <cell r="Z1636">
            <v>13.3155</v>
          </cell>
          <cell r="AA1636" t="str">
            <v>„НП за ЕЕ на МЖС"</v>
          </cell>
          <cell r="AB1636">
            <v>58.9</v>
          </cell>
        </row>
        <row r="1637">
          <cell r="A1637">
            <v>176827562</v>
          </cell>
          <cell r="B1637" t="str">
            <v>СДРУЖЕНИЕ НА СОБСТВЕНИЦИТЕ"ДРУЖБА 36 ГР.ДОБРИЧ</v>
          </cell>
          <cell r="C1637" t="str">
            <v>МЖС</v>
          </cell>
          <cell r="D1637" t="str">
            <v>обл.ДОБРИЧ</v>
          </cell>
          <cell r="E1637" t="str">
            <v>общ.ДОБРИЧ-ГРАД</v>
          </cell>
          <cell r="F1637" t="str">
            <v>гр.ДОБРИЧ</v>
          </cell>
          <cell r="G1637" t="str">
            <v>"ТРАУМИНВЕСТ" ЕООД</v>
          </cell>
          <cell r="H1637" t="str">
            <v>395ЕСО033</v>
          </cell>
          <cell r="I1637">
            <v>42502</v>
          </cell>
          <cell r="J1637" t="str">
            <v>1979</v>
          </cell>
          <cell r="K1637">
            <v>3674</v>
          </cell>
          <cell r="L1637">
            <v>3347</v>
          </cell>
          <cell r="M1637">
            <v>214.7</v>
          </cell>
          <cell r="N1637">
            <v>79.3</v>
          </cell>
          <cell r="O1637">
            <v>272946</v>
          </cell>
          <cell r="P1637">
            <v>718765</v>
          </cell>
          <cell r="Q1637">
            <v>266530</v>
          </cell>
          <cell r="R1637">
            <v>0</v>
          </cell>
          <cell r="S1637" t="str">
            <v>E</v>
          </cell>
          <cell r="T1637" t="str">
            <v>С</v>
          </cell>
          <cell r="U1637" t="str">
            <v>Изолация на външна стена , Изолация на под, Изолация на покрив, Мерки по осветление, Подмяна на дограма</v>
          </cell>
          <cell r="V1637">
            <v>452228.3</v>
          </cell>
          <cell r="W1637">
            <v>26.05</v>
          </cell>
          <cell r="X1637">
            <v>30721.1</v>
          </cell>
          <cell r="Y1637">
            <v>385352.5</v>
          </cell>
          <cell r="Z1637">
            <v>12.5435</v>
          </cell>
          <cell r="AA1637" t="str">
            <v>„НП за ЕЕ на МЖС"</v>
          </cell>
          <cell r="AB1637">
            <v>62.91</v>
          </cell>
        </row>
        <row r="1638">
          <cell r="A1638">
            <v>176821431</v>
          </cell>
          <cell r="B1638" t="str">
            <v>СДРУЖЕНИЕ НА СОБСТВЕНИЦИТЕ ''ДУБРОВНИК-16'', ГР. ВАРНА</v>
          </cell>
          <cell r="C1638" t="str">
            <v>МЖС-ВАРНА, "ДУБРОВНИК" 16</v>
          </cell>
          <cell r="D1638" t="str">
            <v>обл.ВАРНА</v>
          </cell>
          <cell r="E1638" t="str">
            <v>общ.ВАРНА</v>
          </cell>
          <cell r="F1638" t="str">
            <v>гр.ВАРНА</v>
          </cell>
          <cell r="G1638" t="str">
            <v>"ТРАУМИНВЕСТ" ЕООД</v>
          </cell>
          <cell r="H1638" t="str">
            <v>395ЕСО035</v>
          </cell>
          <cell r="I1638">
            <v>42536</v>
          </cell>
          <cell r="J1638" t="str">
            <v>1973</v>
          </cell>
          <cell r="K1638">
            <v>8635.92</v>
          </cell>
          <cell r="L1638">
            <v>7222</v>
          </cell>
          <cell r="M1638">
            <v>119.4</v>
          </cell>
          <cell r="N1638">
            <v>79.900000000000006</v>
          </cell>
          <cell r="O1638">
            <v>526852</v>
          </cell>
          <cell r="P1638">
            <v>862259</v>
          </cell>
          <cell r="Q1638">
            <v>512170</v>
          </cell>
          <cell r="R1638">
            <v>0</v>
          </cell>
          <cell r="S1638" t="str">
            <v>E</v>
          </cell>
          <cell r="T1638" t="str">
            <v>С</v>
          </cell>
          <cell r="U1638" t="str">
            <v>Изолация на външна стена , Изолация на под, Изолация на покрив, Мерки по осветление, Мерки по прибори за измерване ,контрол и управление, Подмяна на дограма</v>
          </cell>
          <cell r="V1638">
            <v>350082.05699999997</v>
          </cell>
          <cell r="W1638">
            <v>167.38300000000001</v>
          </cell>
          <cell r="X1638">
            <v>53213.01</v>
          </cell>
          <cell r="Y1638">
            <v>559637.47</v>
          </cell>
          <cell r="Z1638">
            <v>10.5169</v>
          </cell>
          <cell r="AA1638" t="str">
            <v>„НП за ЕЕ на МЖС"</v>
          </cell>
          <cell r="AB1638">
            <v>40.6</v>
          </cell>
        </row>
        <row r="1639">
          <cell r="A1639">
            <v>176868139</v>
          </cell>
          <cell r="B1639" t="str">
            <v>СДРУЖЕНИЕ НА СОБСТВЕНИЦИТЕ "Юбилейна"гр.Варна,район Приморски,ул.Морска сирена,бл.24</v>
          </cell>
          <cell r="C1639" t="str">
            <v>МЖС-ВАРНА, "МОРСКА СИРЕНА", БЛ. 24</v>
          </cell>
          <cell r="D1639" t="str">
            <v>обл.ВАРНА</v>
          </cell>
          <cell r="E1639" t="str">
            <v>общ.ВАРНА</v>
          </cell>
          <cell r="F1639" t="str">
            <v>гр.ВАРНА</v>
          </cell>
          <cell r="G1639" t="str">
            <v>"ТРАУМИНВЕСТ" ЕООД</v>
          </cell>
          <cell r="H1639" t="str">
            <v>395ЕСО036</v>
          </cell>
          <cell r="I1639">
            <v>42536</v>
          </cell>
          <cell r="J1639" t="str">
            <v>1978</v>
          </cell>
          <cell r="K1639">
            <v>11297.76</v>
          </cell>
          <cell r="L1639">
            <v>9232</v>
          </cell>
          <cell r="M1639">
            <v>101.9</v>
          </cell>
          <cell r="N1639">
            <v>65.599999999999994</v>
          </cell>
          <cell r="O1639">
            <v>591799</v>
          </cell>
          <cell r="P1639">
            <v>940539</v>
          </cell>
          <cell r="Q1639">
            <v>605880</v>
          </cell>
          <cell r="R1639">
            <v>0</v>
          </cell>
          <cell r="S1639" t="str">
            <v>D</v>
          </cell>
          <cell r="T1639" t="str">
            <v>С</v>
          </cell>
          <cell r="U1639" t="str">
            <v>Изолация на външна стена , Изолация на покрив, Мерки по осветление, Подмяна на дограма</v>
          </cell>
          <cell r="V1639">
            <v>334659.93</v>
          </cell>
          <cell r="W1639">
            <v>198.08799999999999</v>
          </cell>
          <cell r="X1639">
            <v>58726.29</v>
          </cell>
          <cell r="Y1639">
            <v>768031.68</v>
          </cell>
          <cell r="Z1639">
            <v>13.078099999999999</v>
          </cell>
          <cell r="AA1639" t="str">
            <v>„НП за ЕЕ на МЖС"</v>
          </cell>
          <cell r="AB1639">
            <v>35.58</v>
          </cell>
        </row>
        <row r="1640">
          <cell r="A1640">
            <v>176824751</v>
          </cell>
          <cell r="B1640" t="str">
            <v>СДРУЖЕНИЕ НА СОБСТВЕНИЦИТЕ ''ДВЕТЕ КУЛИ 49'', гр. Варна,община Варна, район Младост, ж.к. Трошево, б</v>
          </cell>
          <cell r="C1640" t="str">
            <v>МЖС-ВАРНА, "ТРОШЕВО", БЛ. 49</v>
          </cell>
          <cell r="D1640" t="str">
            <v>обл.ВАРНА</v>
          </cell>
          <cell r="E1640" t="str">
            <v>общ.ВАРНА</v>
          </cell>
          <cell r="F1640" t="str">
            <v>гр.ВАРНА</v>
          </cell>
          <cell r="G1640" t="str">
            <v>"ТРАУМИНВЕСТ" ЕООД</v>
          </cell>
          <cell r="H1640" t="str">
            <v>395ЕСО037</v>
          </cell>
          <cell r="I1640">
            <v>42542</v>
          </cell>
          <cell r="J1640" t="str">
            <v>1973</v>
          </cell>
          <cell r="K1640">
            <v>6168.8</v>
          </cell>
          <cell r="L1640">
            <v>5007</v>
          </cell>
          <cell r="M1640">
            <v>123.8</v>
          </cell>
          <cell r="N1640">
            <v>77.5</v>
          </cell>
          <cell r="O1640">
            <v>388375</v>
          </cell>
          <cell r="P1640">
            <v>620047</v>
          </cell>
          <cell r="Q1640">
            <v>388190</v>
          </cell>
          <cell r="R1640">
            <v>0</v>
          </cell>
          <cell r="S1640" t="str">
            <v>E</v>
          </cell>
          <cell r="T1640" t="str">
            <v>С</v>
          </cell>
          <cell r="U1640" t="str">
            <v>Изолация на външна стена , Изолация на покрив, Мерки по осветление, Мерки по прибори за измерване ,контрол и управление, Подмяна на дограма</v>
          </cell>
          <cell r="V1640">
            <v>232858.05</v>
          </cell>
          <cell r="W1640">
            <v>96.897000000000006</v>
          </cell>
          <cell r="X1640">
            <v>32809.86</v>
          </cell>
          <cell r="Y1640">
            <v>450283.59</v>
          </cell>
          <cell r="Z1640">
            <v>13.724</v>
          </cell>
          <cell r="AA1640" t="str">
            <v>„НП за ЕЕ на МЖС"</v>
          </cell>
          <cell r="AB1640">
            <v>37.549999999999997</v>
          </cell>
        </row>
        <row r="1641">
          <cell r="A1641">
            <v>176843400</v>
          </cell>
          <cell r="B1641" t="str">
            <v>СДРУЖЕНИЕ "БАЛИК - ЙОВКОВО - ДОБРИЧ 44</v>
          </cell>
          <cell r="C1641" t="str">
            <v>МЖС</v>
          </cell>
          <cell r="D1641" t="str">
            <v>обл.ДОБРИЧ</v>
          </cell>
          <cell r="E1641" t="str">
            <v>общ.ДОБРИЧ-ГРАД</v>
          </cell>
          <cell r="F1641" t="str">
            <v>гр.ДОБРИЧ</v>
          </cell>
          <cell r="G1641" t="str">
            <v>"ТРАУМИНВЕСТ" ЕООД</v>
          </cell>
          <cell r="H1641" t="str">
            <v>395ЕСО038</v>
          </cell>
          <cell r="I1641">
            <v>42565</v>
          </cell>
          <cell r="J1641" t="str">
            <v>1980</v>
          </cell>
          <cell r="K1641">
            <v>3693.6</v>
          </cell>
          <cell r="L1641">
            <v>3412</v>
          </cell>
          <cell r="M1641">
            <v>222.3</v>
          </cell>
          <cell r="N1641">
            <v>82.9</v>
          </cell>
          <cell r="O1641">
            <v>272207</v>
          </cell>
          <cell r="P1641">
            <v>758353</v>
          </cell>
          <cell r="Q1641">
            <v>282800</v>
          </cell>
          <cell r="R1641">
            <v>0</v>
          </cell>
          <cell r="S1641" t="str">
            <v>F</v>
          </cell>
          <cell r="T1641" t="str">
            <v>С</v>
          </cell>
          <cell r="U1641" t="str">
            <v>Изолация на външна стена , Изолация на покрив, Мерки по осветление, Подмяна на дограма</v>
          </cell>
          <cell r="V1641">
            <v>475515.8</v>
          </cell>
          <cell r="W1641">
            <v>47.9</v>
          </cell>
          <cell r="X1641">
            <v>36407.5</v>
          </cell>
          <cell r="Y1641">
            <v>306320</v>
          </cell>
          <cell r="Z1641">
            <v>8.4136000000000006</v>
          </cell>
          <cell r="AA1641" t="str">
            <v>„НП за ЕЕ на МЖС"</v>
          </cell>
          <cell r="AB1641">
            <v>62.7</v>
          </cell>
        </row>
        <row r="1642">
          <cell r="A1642">
            <v>176829435</v>
          </cell>
          <cell r="B1642" t="str">
            <v>СДРУЖЕНИЕ НА СОБСТВЕНИЦИТЕ '' ГР. ПРОВАДИЯ УЛ. ''ЯНКО САКЪЗОВ'' 23</v>
          </cell>
          <cell r="C1642" t="str">
            <v>МЖС-ПРОВАДИЯ, "Я. САКЪЗОВ", БЛ. 23</v>
          </cell>
          <cell r="D1642" t="str">
            <v>обл.ВАРНА</v>
          </cell>
          <cell r="E1642" t="str">
            <v>общ.ПРОВАДИЯ</v>
          </cell>
          <cell r="F1642" t="str">
            <v>гр.ПРОВАДИЯ</v>
          </cell>
          <cell r="G1642" t="str">
            <v>"ТРАУМИНВЕСТ" ЕООД</v>
          </cell>
          <cell r="H1642" t="str">
            <v>395ЕСО039</v>
          </cell>
          <cell r="I1642">
            <v>42580</v>
          </cell>
          <cell r="J1642" t="str">
            <v>1980</v>
          </cell>
          <cell r="K1642">
            <v>3873.81</v>
          </cell>
          <cell r="L1642">
            <v>2940</v>
          </cell>
          <cell r="M1642">
            <v>199.1</v>
          </cell>
          <cell r="N1642">
            <v>90.3</v>
          </cell>
          <cell r="O1642">
            <v>250570</v>
          </cell>
          <cell r="P1642">
            <v>585216</v>
          </cell>
          <cell r="Q1642">
            <v>265400</v>
          </cell>
          <cell r="R1642">
            <v>0</v>
          </cell>
          <cell r="S1642" t="str">
            <v>E</v>
          </cell>
          <cell r="T1642" t="str">
            <v>С</v>
          </cell>
          <cell r="U1642" t="str">
            <v>Изолация на външна стена , Изолация на под, Изолация на покрив, Мерки по осветление, Подмяна на дограма</v>
          </cell>
          <cell r="V1642">
            <v>319855.2</v>
          </cell>
          <cell r="W1642">
            <v>27.9</v>
          </cell>
          <cell r="X1642">
            <v>23729.78</v>
          </cell>
          <cell r="Y1642">
            <v>273601.90000000002</v>
          </cell>
          <cell r="Z1642">
            <v>11.5298</v>
          </cell>
          <cell r="AA1642" t="str">
            <v>„НП за ЕЕ на МЖС"</v>
          </cell>
          <cell r="AB1642">
            <v>54.65</v>
          </cell>
        </row>
        <row r="1643">
          <cell r="A1643">
            <v>176832118</v>
          </cell>
          <cell r="B1643" t="str">
            <v>СДРУЖЕНИЕ НА СОБСТВЕНИЦИТЕ "Град Провадия, ул. СВ.СВ.Кирил и Методий" 5</v>
          </cell>
          <cell r="C1643" t="str">
            <v>МЖС-ПРОВАДИЯ, "КИРИЛ И МЕТОДИЙ" 5</v>
          </cell>
          <cell r="D1643" t="str">
            <v>обл.ВАРНА</v>
          </cell>
          <cell r="E1643" t="str">
            <v>общ.ПРОВАДИЯ</v>
          </cell>
          <cell r="F1643" t="str">
            <v>гр.ПРОВАДИЯ</v>
          </cell>
          <cell r="G1643" t="str">
            <v>"ТРАУМИНВЕСТ" ЕООД</v>
          </cell>
          <cell r="H1643" t="str">
            <v>395ЕСО040</v>
          </cell>
          <cell r="I1643">
            <v>42589</v>
          </cell>
          <cell r="J1643" t="str">
            <v>1985</v>
          </cell>
          <cell r="K1643">
            <v>3600.15</v>
          </cell>
          <cell r="L1643">
            <v>3220</v>
          </cell>
          <cell r="M1643">
            <v>175.2</v>
          </cell>
          <cell r="N1643">
            <v>88</v>
          </cell>
          <cell r="O1643">
            <v>274329</v>
          </cell>
          <cell r="P1643">
            <v>564148</v>
          </cell>
          <cell r="Q1643">
            <v>283200</v>
          </cell>
          <cell r="R1643">
            <v>0</v>
          </cell>
          <cell r="S1643" t="str">
            <v>E</v>
          </cell>
          <cell r="T1643" t="str">
            <v>С</v>
          </cell>
          <cell r="U1643" t="str">
            <v>Изолация на външна стена , Изолация на под, Изолация на покрив, Мерки по осветление, Подмяна на дограма</v>
          </cell>
          <cell r="V1643">
            <v>280930.37</v>
          </cell>
          <cell r="W1643">
            <v>20.98</v>
          </cell>
          <cell r="X1643">
            <v>20045.8</v>
          </cell>
          <cell r="Y1643">
            <v>283294.75</v>
          </cell>
          <cell r="Z1643">
            <v>14.132300000000001</v>
          </cell>
          <cell r="AA1643" t="str">
            <v>„НП за ЕЕ на МЖС"</v>
          </cell>
          <cell r="AB1643">
            <v>49.79</v>
          </cell>
        </row>
        <row r="1644">
          <cell r="A1644">
            <v>176841398</v>
          </cell>
          <cell r="B1644" t="str">
            <v>СДРУЖЕНИЕ НА СОБСТВЕНИЦИТЕ "Град Провадия, ул. Цар Освободител" N-132</v>
          </cell>
          <cell r="C1644" t="str">
            <v>МЖС-ПРОВАДИЯ, "ЦАР ОСВОБОДИТЕЛ" 132</v>
          </cell>
          <cell r="D1644" t="str">
            <v>обл.ВАРНА</v>
          </cell>
          <cell r="E1644" t="str">
            <v>общ.ПРОВАДИЯ</v>
          </cell>
          <cell r="F1644" t="str">
            <v>гр.ПРОВАДИЯ</v>
          </cell>
          <cell r="G1644" t="str">
            <v>"ТРАУМИНВЕСТ" ЕООД</v>
          </cell>
          <cell r="H1644" t="str">
            <v>395ЕСО041</v>
          </cell>
          <cell r="I1644">
            <v>42603</v>
          </cell>
          <cell r="J1644" t="str">
            <v>1989</v>
          </cell>
          <cell r="K1644">
            <v>3968.1</v>
          </cell>
          <cell r="L1644">
            <v>3600</v>
          </cell>
          <cell r="M1644">
            <v>163</v>
          </cell>
          <cell r="N1644">
            <v>86.6</v>
          </cell>
          <cell r="O1644">
            <v>292670</v>
          </cell>
          <cell r="P1644">
            <v>586975</v>
          </cell>
          <cell r="Q1644">
            <v>311800</v>
          </cell>
          <cell r="R1644">
            <v>0</v>
          </cell>
          <cell r="S1644" t="str">
            <v>E</v>
          </cell>
          <cell r="T1644" t="str">
            <v>С</v>
          </cell>
          <cell r="U1644" t="str">
            <v>Изолация на външна стена , Изолация на покрив, Мерки по осветление, Подмяна на дограма</v>
          </cell>
          <cell r="V1644">
            <v>275147.87</v>
          </cell>
          <cell r="W1644">
            <v>34.26</v>
          </cell>
          <cell r="X1644">
            <v>22373.17</v>
          </cell>
          <cell r="Y1644">
            <v>285696.93</v>
          </cell>
          <cell r="Z1644">
            <v>12.769600000000001</v>
          </cell>
          <cell r="AA1644" t="str">
            <v>„НП за ЕЕ на МЖС"</v>
          </cell>
          <cell r="AB1644">
            <v>46.87</v>
          </cell>
        </row>
        <row r="1645">
          <cell r="A1645">
            <v>176842201</v>
          </cell>
          <cell r="B1645" t="str">
            <v>СДРУЖЕНИЕ "ДОБРИЧ - КИРИЛ И МЕТОДИЙ #3 - МИР 1"</v>
          </cell>
          <cell r="C1645" t="str">
            <v>МЖС-ДОБРИЧ, "КИРИЛ И МЕТОДИЙ", БЛ. 3</v>
          </cell>
          <cell r="D1645" t="str">
            <v>обл.ДОБРИЧ</v>
          </cell>
          <cell r="E1645" t="str">
            <v>общ.ДОБРИЧ-ГРАД</v>
          </cell>
          <cell r="F1645" t="str">
            <v>гр.ДОБРИЧ</v>
          </cell>
          <cell r="G1645" t="str">
            <v>"ТРАУМИНВЕСТ" ЕООД</v>
          </cell>
          <cell r="H1645" t="str">
            <v>395ЕСО043</v>
          </cell>
          <cell r="I1645">
            <v>42625</v>
          </cell>
          <cell r="J1645" t="str">
            <v>1986</v>
          </cell>
          <cell r="K1645">
            <v>3354.4</v>
          </cell>
          <cell r="L1645">
            <v>2999</v>
          </cell>
          <cell r="M1645">
            <v>126.2</v>
          </cell>
          <cell r="N1645">
            <v>74.8</v>
          </cell>
          <cell r="O1645">
            <v>217642.76</v>
          </cell>
          <cell r="P1645">
            <v>378342</v>
          </cell>
          <cell r="Q1645">
            <v>224348</v>
          </cell>
          <cell r="R1645">
            <v>0</v>
          </cell>
          <cell r="S1645" t="str">
            <v>E</v>
          </cell>
          <cell r="T1645" t="str">
            <v>С</v>
          </cell>
          <cell r="U1645" t="str">
            <v>Изолация на външна стена , Изолация на под, Изолация на покрив, Подмяна на дограма</v>
          </cell>
          <cell r="V1645">
            <v>153994.29999999999</v>
          </cell>
          <cell r="W1645">
            <v>53.53</v>
          </cell>
          <cell r="X1645">
            <v>19376.96</v>
          </cell>
          <cell r="Y1645">
            <v>257512.14</v>
          </cell>
          <cell r="Z1645">
            <v>13.2896</v>
          </cell>
          <cell r="AA1645" t="str">
            <v>„НП за ЕЕ на МЖС"</v>
          </cell>
          <cell r="AB1645">
            <v>40.700000000000003</v>
          </cell>
        </row>
        <row r="1646">
          <cell r="A1646">
            <v>176850529</v>
          </cell>
          <cell r="B1646" t="str">
            <v>СДРУЖЕНИЕ НА СОБСТВЕНИЦИТЕ"БАЛИК-7 ДОБРИЧ"</v>
          </cell>
          <cell r="C1646" t="str">
            <v>МЖС-ДОБРИЧ, "БАЛИК", БЛ. 7</v>
          </cell>
          <cell r="D1646" t="str">
            <v>обл.ДОБРИЧ</v>
          </cell>
          <cell r="E1646" t="str">
            <v>общ.ДОБРИЧ-ГРАД</v>
          </cell>
          <cell r="F1646" t="str">
            <v>гр.ДОБРИЧ</v>
          </cell>
          <cell r="G1646" t="str">
            <v>"ТРАУМИНВЕСТ" ЕООД</v>
          </cell>
          <cell r="H1646" t="str">
            <v>395ЕСО044</v>
          </cell>
          <cell r="I1646">
            <v>42625</v>
          </cell>
          <cell r="J1646" t="str">
            <v>1984</v>
          </cell>
          <cell r="K1646">
            <v>7927.2</v>
          </cell>
          <cell r="L1646">
            <v>6840</v>
          </cell>
          <cell r="M1646">
            <v>164.6</v>
          </cell>
          <cell r="N1646">
            <v>80</v>
          </cell>
          <cell r="O1646">
            <v>535185</v>
          </cell>
          <cell r="P1646">
            <v>1125678</v>
          </cell>
          <cell r="Q1646">
            <v>547500</v>
          </cell>
          <cell r="R1646">
            <v>0</v>
          </cell>
          <cell r="S1646" t="str">
            <v>E</v>
          </cell>
          <cell r="T1646" t="str">
            <v>С</v>
          </cell>
          <cell r="U1646" t="str">
            <v>Изолация на външна стена , Изолация на под, Изолация на покрив, Подмяна на дограма</v>
          </cell>
          <cell r="V1646">
            <v>578138.31999999995</v>
          </cell>
          <cell r="W1646">
            <v>116.28</v>
          </cell>
          <cell r="X1646">
            <v>55850.57</v>
          </cell>
          <cell r="Y1646">
            <v>559376.28</v>
          </cell>
          <cell r="Z1646">
            <v>10.015499999999999</v>
          </cell>
          <cell r="AA1646" t="str">
            <v>„НП за ЕЕ на МЖС"</v>
          </cell>
          <cell r="AB1646">
            <v>51.35</v>
          </cell>
        </row>
        <row r="1647">
          <cell r="A1647">
            <v>176843214</v>
          </cell>
          <cell r="B1647" t="str">
            <v>СДРУЖЕНИЕ НА СОБСТВЕНИЦИТЕ "ПРОВАДИЯ, ул. "Рада Илиева" # 14, бл.46"</v>
          </cell>
          <cell r="C1647" t="str">
            <v>МЖС-ПРОВАДИЯ, "РАДА ИЛИЕВА", БЛ. 46</v>
          </cell>
          <cell r="D1647" t="str">
            <v>обл.ВАРНА</v>
          </cell>
          <cell r="E1647" t="str">
            <v>общ.ПРОВАДИЯ</v>
          </cell>
          <cell r="F1647" t="str">
            <v>гр.ПРОВАДИЯ</v>
          </cell>
          <cell r="G1647" t="str">
            <v>"ТРАУМИНВЕСТ" ЕООД</v>
          </cell>
          <cell r="H1647" t="str">
            <v>395ЕСО045</v>
          </cell>
          <cell r="I1647">
            <v>42627</v>
          </cell>
          <cell r="J1647" t="str">
            <v>1990</v>
          </cell>
          <cell r="K1647">
            <v>4629.5</v>
          </cell>
          <cell r="L1647">
            <v>3973</v>
          </cell>
          <cell r="M1647">
            <v>115.7</v>
          </cell>
          <cell r="N1647">
            <v>76.599999999999994</v>
          </cell>
          <cell r="O1647">
            <v>288826.8</v>
          </cell>
          <cell r="P1647">
            <v>459803</v>
          </cell>
          <cell r="Q1647">
            <v>304400</v>
          </cell>
          <cell r="R1647">
            <v>0</v>
          </cell>
          <cell r="S1647" t="str">
            <v>D</v>
          </cell>
          <cell r="T1647" t="str">
            <v>С</v>
          </cell>
          <cell r="U1647" t="str">
            <v>Изолация на външна стена , Изолация на покрив, Мерки по осветление, Подмяна на дограма</v>
          </cell>
          <cell r="V1647">
            <v>155371.9</v>
          </cell>
          <cell r="W1647">
            <v>39.11</v>
          </cell>
          <cell r="X1647">
            <v>16581</v>
          </cell>
          <cell r="Y1647">
            <v>342714.78</v>
          </cell>
          <cell r="Z1647">
            <v>20.6691</v>
          </cell>
          <cell r="AA1647" t="str">
            <v>„НП за ЕЕ на МЖС"</v>
          </cell>
          <cell r="AB1647">
            <v>33.79</v>
          </cell>
        </row>
        <row r="1648">
          <cell r="A1648">
            <v>176838366</v>
          </cell>
          <cell r="B1648" t="str">
            <v>СДРУЖЕНИЕ НА СОБСТВЕНИЦИТЕ "Провадия-ул."Янко Сакъзов" #21"</v>
          </cell>
          <cell r="C1648" t="str">
            <v>МЖС-ПРОВАДИЯ, "ЯНКО САКЪЗОВ", БЛ. 21</v>
          </cell>
          <cell r="D1648" t="str">
            <v>обл.ВАРНА</v>
          </cell>
          <cell r="E1648" t="str">
            <v>общ.ПРОВАДИЯ</v>
          </cell>
          <cell r="F1648" t="str">
            <v>гр.ПРОВАДИЯ</v>
          </cell>
          <cell r="G1648" t="str">
            <v>"ТРАУМИНВЕСТ" ЕООД</v>
          </cell>
          <cell r="H1648" t="str">
            <v>395ЕСО046</v>
          </cell>
          <cell r="I1648">
            <v>42627</v>
          </cell>
          <cell r="J1648" t="str">
            <v>1981</v>
          </cell>
          <cell r="K1648">
            <v>3231</v>
          </cell>
          <cell r="L1648">
            <v>2878</v>
          </cell>
          <cell r="M1648">
            <v>166.6</v>
          </cell>
          <cell r="N1648">
            <v>80.3</v>
          </cell>
          <cell r="O1648">
            <v>220127.75</v>
          </cell>
          <cell r="P1648">
            <v>479422</v>
          </cell>
          <cell r="Q1648">
            <v>230900</v>
          </cell>
          <cell r="R1648">
            <v>0</v>
          </cell>
          <cell r="S1648" t="str">
            <v>E</v>
          </cell>
          <cell r="T1648" t="str">
            <v>С</v>
          </cell>
          <cell r="U1648" t="str">
            <v>Изолация на външна стена , Изолация на под, Изолация на покрив, Мерки по осветление, Подмяна на дограма</v>
          </cell>
          <cell r="V1648">
            <v>248521.2</v>
          </cell>
          <cell r="W1648">
            <v>45.45</v>
          </cell>
          <cell r="X1648">
            <v>23102.23</v>
          </cell>
          <cell r="Y1648">
            <v>274758.96999999997</v>
          </cell>
          <cell r="Z1648">
            <v>11.8931</v>
          </cell>
          <cell r="AA1648" t="str">
            <v>„НП за ЕЕ на МЖС"</v>
          </cell>
          <cell r="AB1648">
            <v>51.83</v>
          </cell>
        </row>
        <row r="1649">
          <cell r="A1649">
            <v>176843805</v>
          </cell>
          <cell r="B1649" t="str">
            <v>СДРУЖЕНИЕ НА СОБСТВЕНИЦИТЕ БУЛ.ТРЕТИ МАРТ 12 - ГР.ДОБРИЧ</v>
          </cell>
          <cell r="C1649" t="str">
            <v>МЖС БУЛ ТРЕТИ МАРТ 12 ДОБРИЧ</v>
          </cell>
          <cell r="D1649" t="str">
            <v>обл.ДОБРИЧ</v>
          </cell>
          <cell r="E1649" t="str">
            <v>общ.ДОБРИЧ-ГРАД</v>
          </cell>
          <cell r="F1649" t="str">
            <v>гр.ДОБРИЧ</v>
          </cell>
          <cell r="G1649" t="str">
            <v>"ТРАУМИНВЕСТ" ЕООД</v>
          </cell>
          <cell r="H1649" t="str">
            <v>395ЕСО048</v>
          </cell>
          <cell r="I1649">
            <v>42681</v>
          </cell>
          <cell r="J1649" t="str">
            <v>1972</v>
          </cell>
          <cell r="K1649">
            <v>5392.2</v>
          </cell>
          <cell r="L1649">
            <v>4466</v>
          </cell>
          <cell r="M1649">
            <v>127.3</v>
          </cell>
          <cell r="N1649">
            <v>70.7</v>
          </cell>
          <cell r="O1649">
            <v>312862.7</v>
          </cell>
          <cell r="P1649">
            <v>568646</v>
          </cell>
          <cell r="Q1649">
            <v>315752</v>
          </cell>
          <cell r="R1649">
            <v>0</v>
          </cell>
          <cell r="S1649" t="str">
            <v>E</v>
          </cell>
          <cell r="T1649" t="str">
            <v>С</v>
          </cell>
          <cell r="U1649" t="str">
            <v>Изолация на външна стена , Изолация на под, Изолация на покрив, Мерки по осветление, Подмяна на дограма</v>
          </cell>
          <cell r="V1649">
            <v>252891.9</v>
          </cell>
          <cell r="W1649">
            <v>97.31</v>
          </cell>
          <cell r="X1649">
            <v>33705.71</v>
          </cell>
          <cell r="Y1649">
            <v>339212.56</v>
          </cell>
          <cell r="Z1649">
            <v>10.0639</v>
          </cell>
          <cell r="AA1649" t="str">
            <v>„НП за ЕЕ на МЖС"</v>
          </cell>
          <cell r="AB1649">
            <v>44.47</v>
          </cell>
        </row>
        <row r="1650">
          <cell r="A1650">
            <v>176833565</v>
          </cell>
          <cell r="B1650" t="str">
            <v>СДРУЖЕНИЕ НА СОБСТВЕНИЦИТЕ "К-1, ГР. ДЕВИН, ОБЩИНА ДЕВИН, УЛ. "ВАСИЛ ЛЕВСКИ" # 23</v>
          </cell>
          <cell r="C1650" t="str">
            <v>ЖИЛ. БЛОК К-1, ДЕВИН</v>
          </cell>
          <cell r="D1650" t="str">
            <v>обл.СМОЛЯН</v>
          </cell>
          <cell r="E1650" t="str">
            <v>общ.ДЕВИН</v>
          </cell>
          <cell r="F1650" t="str">
            <v>гр.ДЕВИН</v>
          </cell>
          <cell r="G1650" t="str">
            <v>"АРХОНТ" ЕООД</v>
          </cell>
          <cell r="H1650" t="str">
            <v>397АРХ024</v>
          </cell>
          <cell r="I1650">
            <v>42179</v>
          </cell>
          <cell r="J1650" t="str">
            <v>1977</v>
          </cell>
          <cell r="K1650">
            <v>4258.3</v>
          </cell>
          <cell r="L1650">
            <v>3635</v>
          </cell>
          <cell r="M1650">
            <v>268.89999999999998</v>
          </cell>
          <cell r="N1650">
            <v>90.5</v>
          </cell>
          <cell r="O1650">
            <v>977293</v>
          </cell>
          <cell r="P1650">
            <v>977293</v>
          </cell>
          <cell r="Q1650">
            <v>328790</v>
          </cell>
          <cell r="R1650">
            <v>0</v>
          </cell>
          <cell r="S1650" t="str">
            <v>G</v>
          </cell>
          <cell r="T1650" t="str">
            <v>С</v>
          </cell>
          <cell r="U1650" t="str">
            <v>Изолация на външна стена , Изолация на под, Изолация на покрив, Мерки по осветление, Подмяна на дограма</v>
          </cell>
          <cell r="V1650">
            <v>648502</v>
          </cell>
          <cell r="W1650">
            <v>294.97000000000003</v>
          </cell>
          <cell r="X1650">
            <v>91550</v>
          </cell>
          <cell r="Y1650">
            <v>333839</v>
          </cell>
          <cell r="Z1650">
            <v>3.6465000000000001</v>
          </cell>
          <cell r="AA1650" t="str">
            <v>„НП за ЕЕ на МЖС"</v>
          </cell>
          <cell r="AB1650">
            <v>66.349999999999994</v>
          </cell>
        </row>
        <row r="1651">
          <cell r="A1651">
            <v>176823382</v>
          </cell>
          <cell r="B1651" t="str">
            <v>СДРУЖЕНИЕ НА СОБСТВЕНИЦИТЕ "К2-ДЕВИН"ГР.ДЕВИН,ОБЩИНА ДЕВИН,УЛ."ВАСИЛ ЛЕВСКИ" #29</v>
          </cell>
          <cell r="C1651" t="str">
            <v>ЖИЛ. БЛОК К-2-ДЕВИН</v>
          </cell>
          <cell r="D1651" t="str">
            <v>обл.СМОЛЯН</v>
          </cell>
          <cell r="E1651" t="str">
            <v>общ.ДЕВИН</v>
          </cell>
          <cell r="F1651" t="str">
            <v>гр.ДЕВИН</v>
          </cell>
          <cell r="G1651" t="str">
            <v>"АРХОНТ" ЕООД</v>
          </cell>
          <cell r="H1651" t="str">
            <v>397АРХ025</v>
          </cell>
          <cell r="I1651">
            <v>42179</v>
          </cell>
          <cell r="J1651" t="str">
            <v>1979</v>
          </cell>
          <cell r="K1651">
            <v>4332.74</v>
          </cell>
          <cell r="L1651">
            <v>3642</v>
          </cell>
          <cell r="M1651">
            <v>258.7</v>
          </cell>
          <cell r="N1651">
            <v>93.4</v>
          </cell>
          <cell r="O1651">
            <v>942013</v>
          </cell>
          <cell r="P1651">
            <v>942013</v>
          </cell>
          <cell r="Q1651">
            <v>340030</v>
          </cell>
          <cell r="R1651">
            <v>0</v>
          </cell>
          <cell r="S1651" t="str">
            <v>G</v>
          </cell>
          <cell r="T1651" t="str">
            <v>С</v>
          </cell>
          <cell r="U1651" t="str">
            <v>Изолация на външна стена , Изолация на под, Изолация на покрив, Мерки по осветление, Подмяна на дограма</v>
          </cell>
          <cell r="V1651">
            <v>601980</v>
          </cell>
          <cell r="W1651">
            <v>208.5</v>
          </cell>
          <cell r="X1651">
            <v>71430</v>
          </cell>
          <cell r="Y1651">
            <v>293847</v>
          </cell>
          <cell r="Z1651">
            <v>4.1136999999999997</v>
          </cell>
          <cell r="AA1651" t="str">
            <v>„НП за ЕЕ на МЖС"</v>
          </cell>
          <cell r="AB1651">
            <v>63.9</v>
          </cell>
        </row>
        <row r="1652">
          <cell r="A1652">
            <v>176818247</v>
          </cell>
          <cell r="B1652" t="str">
            <v>СДРУЖЕНИЕ НА СОБСТВЕНИЦИТЕ"БЛОК К-3 ДЕВИН,ГР.ДЕВИН,ОБЩИНА ДЕВИН,УЛ."ВАСИЛ ЛЕВСКИ" #39</v>
          </cell>
          <cell r="C1652" t="str">
            <v>ЖИЛ. БЛОК К-3, ДЕВИН</v>
          </cell>
          <cell r="D1652" t="str">
            <v>обл.СМОЛЯН</v>
          </cell>
          <cell r="E1652" t="str">
            <v>общ.ДЕВИН</v>
          </cell>
          <cell r="F1652" t="str">
            <v>гр.ДЕВИН</v>
          </cell>
          <cell r="G1652" t="str">
            <v>"АРХОНТ" ЕООД</v>
          </cell>
          <cell r="H1652" t="str">
            <v>397АРХ026</v>
          </cell>
          <cell r="I1652">
            <v>42180</v>
          </cell>
          <cell r="J1652" t="str">
            <v>1980</v>
          </cell>
          <cell r="K1652">
            <v>4264.3999999999996</v>
          </cell>
          <cell r="L1652">
            <v>3650</v>
          </cell>
          <cell r="M1652">
            <v>257.39999999999998</v>
          </cell>
          <cell r="N1652">
            <v>88.6</v>
          </cell>
          <cell r="O1652">
            <v>939561</v>
          </cell>
          <cell r="P1652">
            <v>939561</v>
          </cell>
          <cell r="Q1652">
            <v>323290</v>
          </cell>
          <cell r="R1652">
            <v>0</v>
          </cell>
          <cell r="S1652" t="str">
            <v>G</v>
          </cell>
          <cell r="T1652" t="str">
            <v>С</v>
          </cell>
          <cell r="U1652" t="str">
            <v>Изолация на външна стена , Изолация на под, Изолация на покрив, Мерки по осветление, Подмяна на дограма</v>
          </cell>
          <cell r="V1652">
            <v>616269</v>
          </cell>
          <cell r="W1652">
            <v>289.85000000000002</v>
          </cell>
          <cell r="X1652">
            <v>87900</v>
          </cell>
          <cell r="Y1652">
            <v>319442</v>
          </cell>
          <cell r="Z1652">
            <v>3.6341000000000001</v>
          </cell>
          <cell r="AA1652" t="str">
            <v>„НП за ЕЕ на МЖС"</v>
          </cell>
          <cell r="AB1652">
            <v>65.59</v>
          </cell>
        </row>
        <row r="1653">
          <cell r="A1653">
            <v>176823927</v>
          </cell>
          <cell r="B1653" t="str">
            <v>СДРУЖЕНИЕ НА СОБСТВЕНИЦИТЕ "Д-3" ГР.ДЕВИН,ОБЩИНА ДЕВИН,УЛ.РУЕН #14,БЛ.Д-3</v>
          </cell>
          <cell r="C1653" t="str">
            <v>ЖИЛ. БЛОК Д-3,  ДЕВИН</v>
          </cell>
          <cell r="D1653" t="str">
            <v>обл.СМОЛЯН</v>
          </cell>
          <cell r="E1653" t="str">
            <v>общ.ДЕВИН</v>
          </cell>
          <cell r="F1653" t="str">
            <v>гр.ДЕВИН</v>
          </cell>
          <cell r="G1653" t="str">
            <v>"АРХОНТ" ЕООД</v>
          </cell>
          <cell r="H1653" t="str">
            <v>397АРХ027</v>
          </cell>
          <cell r="I1653">
            <v>42180</v>
          </cell>
          <cell r="J1653" t="str">
            <v>1985</v>
          </cell>
          <cell r="K1653">
            <v>3995.25</v>
          </cell>
          <cell r="L1653">
            <v>3127</v>
          </cell>
          <cell r="M1653">
            <v>187.9</v>
          </cell>
          <cell r="N1653">
            <v>92.2</v>
          </cell>
          <cell r="O1653">
            <v>587692</v>
          </cell>
          <cell r="P1653">
            <v>587632</v>
          </cell>
          <cell r="Q1653">
            <v>288230</v>
          </cell>
          <cell r="R1653">
            <v>0</v>
          </cell>
          <cell r="S1653" t="str">
            <v>F</v>
          </cell>
          <cell r="T1653" t="str">
            <v>С</v>
          </cell>
          <cell r="U1653" t="str">
            <v>Изолация на външна стена , Изолация на под, Изолация на покрив, Мерки по осветление, Подмяна на дограма</v>
          </cell>
          <cell r="V1653">
            <v>299458</v>
          </cell>
          <cell r="W1653">
            <v>124.76</v>
          </cell>
          <cell r="X1653">
            <v>39590</v>
          </cell>
          <cell r="Y1653">
            <v>379989</v>
          </cell>
          <cell r="Z1653">
            <v>9.5981000000000005</v>
          </cell>
          <cell r="AA1653" t="str">
            <v>„НП за ЕЕ на МЖС"</v>
          </cell>
          <cell r="AB1653">
            <v>50.96</v>
          </cell>
        </row>
        <row r="1654">
          <cell r="A1654">
            <v>176821618</v>
          </cell>
          <cell r="B1654" t="str">
            <v>СДРУЖЕНИЕ НА СОБСТВЕНИЦИТЕ "ДЕВИН-РОЖЕН, БЛ.Д-4</v>
          </cell>
          <cell r="C1654" t="str">
            <v>ЖИЛ. БЛОК-Д-4 - ДЕВИН</v>
          </cell>
          <cell r="D1654" t="str">
            <v>обл.СМОЛЯН</v>
          </cell>
          <cell r="E1654" t="str">
            <v>общ.ДЕВИН</v>
          </cell>
          <cell r="F1654" t="str">
            <v>гр.ДЕВИН</v>
          </cell>
          <cell r="G1654" t="str">
            <v>"АРХОНТ" ЕООД</v>
          </cell>
          <cell r="H1654" t="str">
            <v>397АРХ028</v>
          </cell>
          <cell r="I1654">
            <v>42181</v>
          </cell>
          <cell r="J1654" t="str">
            <v>1989</v>
          </cell>
          <cell r="K1654">
            <v>5107.6499999999996</v>
          </cell>
          <cell r="L1654">
            <v>3903.7</v>
          </cell>
          <cell r="M1654">
            <v>215.3</v>
          </cell>
          <cell r="N1654">
            <v>102.9</v>
          </cell>
          <cell r="O1654">
            <v>840622</v>
          </cell>
          <cell r="P1654">
            <v>840622</v>
          </cell>
          <cell r="Q1654">
            <v>401700</v>
          </cell>
          <cell r="R1654">
            <v>0</v>
          </cell>
          <cell r="S1654" t="str">
            <v>F</v>
          </cell>
          <cell r="T1654" t="str">
            <v>С</v>
          </cell>
          <cell r="U1654" t="str">
            <v>Изолация на външна стена , Изолация на под, Изолация на покрив, Мерки по осветление, Подмяна на дограма</v>
          </cell>
          <cell r="V1654">
            <v>438886</v>
          </cell>
          <cell r="W1654">
            <v>145.37</v>
          </cell>
          <cell r="X1654">
            <v>50790</v>
          </cell>
          <cell r="Y1654">
            <v>504810</v>
          </cell>
          <cell r="Z1654">
            <v>9.9390999999999998</v>
          </cell>
          <cell r="AA1654" t="str">
            <v>„НП за ЕЕ на МЖС"</v>
          </cell>
          <cell r="AB1654">
            <v>52.2</v>
          </cell>
        </row>
        <row r="1655">
          <cell r="A1655">
            <v>176821513</v>
          </cell>
          <cell r="B1655" t="str">
            <v>СДРУЖЕНИЕ НА СОБСТВЕНИЦИТЕ"ДЕВИН Д-5, ГР. ДЕВИН, ОБЩИНА ДЕВИН, УЛ. "РОЖЕН" #2</v>
          </cell>
          <cell r="C1655" t="str">
            <v>ЖИЛ. БЛОК  Д-5 - ДЕВИН</v>
          </cell>
          <cell r="D1655" t="str">
            <v>обл.СМОЛЯН</v>
          </cell>
          <cell r="E1655" t="str">
            <v>общ.ДЕВИН</v>
          </cell>
          <cell r="F1655" t="str">
            <v>гр.ДЕВИН</v>
          </cell>
          <cell r="G1655" t="str">
            <v>"АРХОНТ" ЕООД</v>
          </cell>
          <cell r="H1655" t="str">
            <v>397АРХ029</v>
          </cell>
          <cell r="I1655">
            <v>42181</v>
          </cell>
          <cell r="J1655" t="str">
            <v>1989</v>
          </cell>
          <cell r="K1655">
            <v>3708.98</v>
          </cell>
          <cell r="L1655">
            <v>2834.3</v>
          </cell>
          <cell r="M1655">
            <v>205.7</v>
          </cell>
          <cell r="N1655">
            <v>91.8</v>
          </cell>
          <cell r="O1655">
            <v>459750</v>
          </cell>
          <cell r="P1655">
            <v>583005</v>
          </cell>
          <cell r="Q1655">
            <v>260060</v>
          </cell>
          <cell r="R1655">
            <v>0</v>
          </cell>
          <cell r="S1655" t="str">
            <v>G</v>
          </cell>
          <cell r="T1655" t="str">
            <v>С</v>
          </cell>
          <cell r="U1655" t="str">
            <v>Изолация на външна стена , Изолация на под, Изолация на покрив, Мерки по осветление, Подмяна на дограма</v>
          </cell>
          <cell r="V1655">
            <v>322943</v>
          </cell>
          <cell r="W1655">
            <v>134.36000000000001</v>
          </cell>
          <cell r="X1655">
            <v>42690</v>
          </cell>
          <cell r="Y1655">
            <v>364867</v>
          </cell>
          <cell r="Z1655">
            <v>8.5467999999999993</v>
          </cell>
          <cell r="AA1655" t="str">
            <v>„НП за ЕЕ на МЖС"</v>
          </cell>
          <cell r="AB1655">
            <v>55.39</v>
          </cell>
        </row>
        <row r="1656">
          <cell r="A1656">
            <v>176824511</v>
          </cell>
          <cell r="B1656" t="str">
            <v>СДРУЖЕНИЕ НА СОБСТВЕНИЦИТЕ-ГР.ПАЗАРДЖИК,УЛ.СТЕФАН КАРАДЖА # 11 ВХ.А,Б,В,Г</v>
          </cell>
          <cell r="C1656" t="str">
            <v>МЖС  ПАЗАРДЖИК</v>
          </cell>
          <cell r="D1656" t="str">
            <v>обл.ПАЗАРДЖИК</v>
          </cell>
          <cell r="E1656" t="str">
            <v>общ.ПАЗАРДЖИК</v>
          </cell>
          <cell r="F1656" t="str">
            <v>гр.ПАЗАРДЖИК</v>
          </cell>
          <cell r="G1656" t="str">
            <v>"АРХОНТ" ЕООД</v>
          </cell>
          <cell r="H1656" t="str">
            <v>397АРХ030</v>
          </cell>
          <cell r="I1656">
            <v>42219</v>
          </cell>
          <cell r="J1656" t="str">
            <v>1967</v>
          </cell>
          <cell r="K1656">
            <v>11908</v>
          </cell>
          <cell r="L1656">
            <v>10665.55</v>
          </cell>
          <cell r="M1656">
            <v>119</v>
          </cell>
          <cell r="N1656">
            <v>70.2</v>
          </cell>
          <cell r="O1656">
            <v>514061</v>
          </cell>
          <cell r="P1656">
            <v>1214230</v>
          </cell>
          <cell r="Q1656">
            <v>715880</v>
          </cell>
          <cell r="R1656">
            <v>0</v>
          </cell>
          <cell r="S1656" t="str">
            <v>E</v>
          </cell>
          <cell r="T1656" t="str">
            <v>С</v>
          </cell>
          <cell r="U1656" t="str">
            <v>Изолация на външна стена , Изолация на покрив, Мерки по осветление, Подмяна на дограма</v>
          </cell>
          <cell r="V1656">
            <v>498343</v>
          </cell>
          <cell r="W1656">
            <v>350.15</v>
          </cell>
          <cell r="X1656">
            <v>93460</v>
          </cell>
          <cell r="Y1656">
            <v>653724</v>
          </cell>
          <cell r="Z1656">
            <v>6.9946000000000002</v>
          </cell>
          <cell r="AA1656" t="str">
            <v>„НП за ЕЕ на МЖС"</v>
          </cell>
          <cell r="AB1656">
            <v>41.04</v>
          </cell>
        </row>
        <row r="1657">
          <cell r="A1657">
            <v>176838651</v>
          </cell>
          <cell r="B1657" t="str">
            <v>СДРУЖЕНИЕ НА СОБСТВЕНИЦИТЕ ГР.ПАЗАРДЖИК, УЛ.ДУНАВ # 11, 13</v>
          </cell>
          <cell r="C1657" t="str">
            <v>МЖС ПАЗАРДЖИК</v>
          </cell>
          <cell r="D1657" t="str">
            <v>обл.ПАЗАРДЖИК</v>
          </cell>
          <cell r="E1657" t="str">
            <v>общ.ПАЗАРДЖИК</v>
          </cell>
          <cell r="F1657" t="str">
            <v>гр.ПАЗАРДЖИК</v>
          </cell>
          <cell r="G1657" t="str">
            <v>"АРХОНТ" ЕООД</v>
          </cell>
          <cell r="H1657" t="str">
            <v>397АРХ031</v>
          </cell>
          <cell r="I1657">
            <v>42223</v>
          </cell>
          <cell r="J1657" t="str">
            <v>1979</v>
          </cell>
          <cell r="K1657">
            <v>10584.57</v>
          </cell>
          <cell r="L1657">
            <v>9603</v>
          </cell>
          <cell r="M1657">
            <v>112.9</v>
          </cell>
          <cell r="N1657">
            <v>67.3</v>
          </cell>
          <cell r="O1657">
            <v>552904</v>
          </cell>
          <cell r="P1657">
            <v>1084334</v>
          </cell>
          <cell r="Q1657">
            <v>0</v>
          </cell>
          <cell r="R1657">
            <v>0</v>
          </cell>
          <cell r="S1657" t="str">
            <v>E</v>
          </cell>
          <cell r="T1657" t="str">
            <v>С</v>
          </cell>
          <cell r="U1657" t="str">
            <v>Изолация на външна стена , Изолация на покрив, Мерки по осветление, Подмяна на дограма</v>
          </cell>
          <cell r="V1657">
            <v>438445</v>
          </cell>
          <cell r="W1657">
            <v>293.33</v>
          </cell>
          <cell r="X1657">
            <v>79111</v>
          </cell>
          <cell r="Y1657">
            <v>704446</v>
          </cell>
          <cell r="Z1657">
            <v>8.9045000000000005</v>
          </cell>
          <cell r="AA1657" t="str">
            <v>„НП за ЕЕ на МЖС"</v>
          </cell>
          <cell r="AB1657">
            <v>40.43</v>
          </cell>
        </row>
        <row r="1658">
          <cell r="A1658">
            <v>176834247</v>
          </cell>
          <cell r="B1658" t="str">
            <v>СДРУЖЕНИЕ НА СОБСТВЕНИЦИТЕ "БОЛЯРКА - 35"</v>
          </cell>
          <cell r="C1658" t="str">
            <v>МЖС - БОЛЯРОВО</v>
          </cell>
          <cell r="D1658" t="str">
            <v>обл.ЯМБОЛ</v>
          </cell>
          <cell r="E1658" t="str">
            <v>общ.БОЛЯРОВО</v>
          </cell>
          <cell r="F1658" t="str">
            <v>гр.БОЛЯРОВО</v>
          </cell>
          <cell r="G1658" t="str">
            <v>"АРХОНТ" ЕООД</v>
          </cell>
          <cell r="H1658" t="str">
            <v>397АРХ032</v>
          </cell>
          <cell r="I1658">
            <v>42230</v>
          </cell>
          <cell r="J1658" t="str">
            <v>1980</v>
          </cell>
          <cell r="K1658">
            <v>3076</v>
          </cell>
          <cell r="L1658">
            <v>2453</v>
          </cell>
          <cell r="M1658">
            <v>199.6</v>
          </cell>
          <cell r="N1658">
            <v>84</v>
          </cell>
          <cell r="O1658">
            <v>489630</v>
          </cell>
          <cell r="P1658">
            <v>489630</v>
          </cell>
          <cell r="Q1658">
            <v>206200</v>
          </cell>
          <cell r="R1658">
            <v>0</v>
          </cell>
          <cell r="S1658" t="str">
            <v>F</v>
          </cell>
          <cell r="T1658" t="str">
            <v>С</v>
          </cell>
          <cell r="U1658" t="str">
            <v>Изолация на външна стена , Изолация на под, Изолация на покрив, Мерки по осветление, Подмяна на дограма</v>
          </cell>
          <cell r="V1658">
            <v>283411</v>
          </cell>
          <cell r="W1658">
            <v>89.43</v>
          </cell>
          <cell r="X1658">
            <v>31940</v>
          </cell>
          <cell r="Y1658">
            <v>251693</v>
          </cell>
          <cell r="Z1658">
            <v>7.8800999999999997</v>
          </cell>
          <cell r="AA1658" t="str">
            <v>„НП за ЕЕ на МЖС"</v>
          </cell>
          <cell r="AB1658">
            <v>57.88</v>
          </cell>
        </row>
        <row r="1659">
          <cell r="A1659">
            <v>176835178</v>
          </cell>
          <cell r="B1659" t="str">
            <v>Сдружение на собствениците "Граничарска #1</v>
          </cell>
          <cell r="C1659" t="str">
            <v>МЖС  БОЛЯРОВО</v>
          </cell>
          <cell r="D1659" t="str">
            <v>обл.ЯМБОЛ</v>
          </cell>
          <cell r="E1659" t="str">
            <v>общ.БОЛЯРОВО</v>
          </cell>
          <cell r="F1659" t="str">
            <v>гр.БОЛЯРОВО</v>
          </cell>
          <cell r="G1659" t="str">
            <v>"АРХОНТ" ЕООД</v>
          </cell>
          <cell r="H1659" t="str">
            <v>397АРХ033</v>
          </cell>
          <cell r="I1659">
            <v>42237</v>
          </cell>
          <cell r="J1659" t="str">
            <v>1985</v>
          </cell>
          <cell r="K1659">
            <v>3137</v>
          </cell>
          <cell r="L1659">
            <v>2344</v>
          </cell>
          <cell r="M1659">
            <v>170.5</v>
          </cell>
          <cell r="N1659">
            <v>90.6</v>
          </cell>
          <cell r="O1659">
            <v>399695</v>
          </cell>
          <cell r="P1659">
            <v>399695</v>
          </cell>
          <cell r="Q1659">
            <v>212370</v>
          </cell>
          <cell r="R1659">
            <v>0</v>
          </cell>
          <cell r="S1659" t="str">
            <v>E</v>
          </cell>
          <cell r="T1659" t="str">
            <v>С</v>
          </cell>
          <cell r="U1659" t="str">
            <v>Изолация на външна стена , Изолация на под, Изолация на покрив, Мерки по осветление, Подмяна на дограма</v>
          </cell>
          <cell r="V1659">
            <v>187317</v>
          </cell>
          <cell r="W1659">
            <v>52.07</v>
          </cell>
          <cell r="X1659">
            <v>19750</v>
          </cell>
          <cell r="Y1659">
            <v>241946</v>
          </cell>
          <cell r="Z1659">
            <v>12.250400000000001</v>
          </cell>
          <cell r="AA1659" t="str">
            <v>„НП за ЕЕ на МЖС"</v>
          </cell>
          <cell r="AB1659">
            <v>46.86</v>
          </cell>
        </row>
        <row r="1660">
          <cell r="A1660">
            <v>176834254</v>
          </cell>
          <cell r="B1660" t="str">
            <v>Сдружение на собствениците"Болярово - Граничарска 15"</v>
          </cell>
          <cell r="C1660" t="str">
            <v>МЖС  БОЛЯРОВО</v>
          </cell>
          <cell r="D1660" t="str">
            <v>обл.ЯМБОЛ</v>
          </cell>
          <cell r="E1660" t="str">
            <v>общ.БОЛЯРОВО</v>
          </cell>
          <cell r="F1660" t="str">
            <v>гр.БОЛЯРОВО</v>
          </cell>
          <cell r="G1660" t="str">
            <v>"АРХОНТ" ЕООД</v>
          </cell>
          <cell r="H1660" t="str">
            <v>397АРХ034</v>
          </cell>
          <cell r="I1660">
            <v>42243</v>
          </cell>
          <cell r="J1660" t="str">
            <v>1987</v>
          </cell>
          <cell r="K1660">
            <v>4219</v>
          </cell>
          <cell r="L1660">
            <v>3242</v>
          </cell>
          <cell r="M1660">
            <v>171.9</v>
          </cell>
          <cell r="N1660">
            <v>79.5</v>
          </cell>
          <cell r="O1660">
            <v>557221</v>
          </cell>
          <cell r="P1660">
            <v>557221</v>
          </cell>
          <cell r="Q1660">
            <v>257600</v>
          </cell>
          <cell r="R1660">
            <v>0</v>
          </cell>
          <cell r="S1660" t="str">
            <v>F</v>
          </cell>
          <cell r="T1660" t="str">
            <v>С</v>
          </cell>
          <cell r="U1660" t="str">
            <v>Изолация на външна стена , Изолация на под, Изолация на покрив, Мерки по осветление, Подмяна на дограма</v>
          </cell>
          <cell r="V1660">
            <v>299614</v>
          </cell>
          <cell r="W1660">
            <v>148.05000000000001</v>
          </cell>
          <cell r="X1660">
            <v>44100</v>
          </cell>
          <cell r="Y1660">
            <v>367226</v>
          </cell>
          <cell r="Z1660">
            <v>8.3270999999999997</v>
          </cell>
          <cell r="AA1660" t="str">
            <v>„НП за ЕЕ на МЖС"</v>
          </cell>
          <cell r="AB1660">
            <v>53.76</v>
          </cell>
        </row>
        <row r="1661">
          <cell r="A1661">
            <v>176803814</v>
          </cell>
          <cell r="B1661" t="str">
            <v>СДРУЖЕНИЕ НА СОБСТВЕНИЦИТЕ - гр. ПАЗАРДЖИК, ул. ГЕОРГИ БЕНКОВСКИ #14,16 И ул. МАКГАХАН #12</v>
          </cell>
          <cell r="C1661" t="str">
            <v>МЖС</v>
          </cell>
          <cell r="D1661" t="str">
            <v>обл.ПАЗАРДЖИК</v>
          </cell>
          <cell r="E1661" t="str">
            <v>общ.ПАЗАРДЖИК</v>
          </cell>
          <cell r="F1661" t="str">
            <v>гр.ПАЗАРДЖИК</v>
          </cell>
          <cell r="G1661" t="str">
            <v>"АРХОНТ" ЕООД</v>
          </cell>
          <cell r="H1661" t="str">
            <v>397АРХ037</v>
          </cell>
          <cell r="I1661">
            <v>42318</v>
          </cell>
          <cell r="J1661" t="str">
            <v>1987</v>
          </cell>
          <cell r="K1661">
            <v>6651.78</v>
          </cell>
          <cell r="L1661">
            <v>5935.7</v>
          </cell>
          <cell r="M1661">
            <v>114</v>
          </cell>
          <cell r="N1661">
            <v>75</v>
          </cell>
          <cell r="O1661">
            <v>235583</v>
          </cell>
          <cell r="P1661">
            <v>676606</v>
          </cell>
          <cell r="Q1661">
            <v>445720</v>
          </cell>
          <cell r="R1661">
            <v>0</v>
          </cell>
          <cell r="S1661" t="str">
            <v>E</v>
          </cell>
          <cell r="T1661" t="str">
            <v>С</v>
          </cell>
          <cell r="U1661" t="str">
            <v>Изолация на външна стена , Изолация на покрив, Мерки по осветление, Подмяна на дограма</v>
          </cell>
          <cell r="V1661">
            <v>230881</v>
          </cell>
          <cell r="W1661">
            <v>158.71</v>
          </cell>
          <cell r="X1661">
            <v>42610</v>
          </cell>
          <cell r="Y1661">
            <v>485439</v>
          </cell>
          <cell r="Z1661">
            <v>11.3926</v>
          </cell>
          <cell r="AA1661" t="str">
            <v>„НП за ЕЕ на МЖС"</v>
          </cell>
          <cell r="AB1661">
            <v>34.119999999999997</v>
          </cell>
        </row>
        <row r="1662">
          <cell r="A1662">
            <v>176831233</v>
          </cell>
          <cell r="B1662" t="str">
            <v>СДРУЖЕНИЕ НА СОБСТВЕНИЦИТЕ ГР. ПАЗАРДЖИК, КВ "ИЗТОК-2",УЛ. МЪТНИЦА #2,4,6,8и10</v>
          </cell>
          <cell r="C1662" t="str">
            <v>МЖС</v>
          </cell>
          <cell r="D1662" t="str">
            <v>обл.ПАЗАРДЖИК</v>
          </cell>
          <cell r="E1662" t="str">
            <v>общ.ПАЗАРДЖИК</v>
          </cell>
          <cell r="F1662" t="str">
            <v>гр.ПАЗАРДЖИК</v>
          </cell>
          <cell r="G1662" t="str">
            <v>"АРХОНТ" ЕООД</v>
          </cell>
          <cell r="H1662" t="str">
            <v>397АРХ038</v>
          </cell>
          <cell r="I1662">
            <v>42321</v>
          </cell>
          <cell r="J1662" t="str">
            <v>1987</v>
          </cell>
          <cell r="K1662">
            <v>9271.4</v>
          </cell>
          <cell r="L1662">
            <v>7839.8</v>
          </cell>
          <cell r="M1662">
            <v>102</v>
          </cell>
          <cell r="N1662">
            <v>68.7</v>
          </cell>
          <cell r="O1662">
            <v>375341</v>
          </cell>
          <cell r="P1662">
            <v>799828</v>
          </cell>
          <cell r="Q1662">
            <v>538700</v>
          </cell>
          <cell r="R1662">
            <v>0</v>
          </cell>
          <cell r="S1662" t="str">
            <v>E</v>
          </cell>
          <cell r="T1662" t="str">
            <v>С</v>
          </cell>
          <cell r="U1662" t="str">
            <v>Изолация на външна стена , Изолация на покрив, Мерки по осветление, Подмяна на дограма</v>
          </cell>
          <cell r="V1662">
            <v>261046</v>
          </cell>
          <cell r="W1662">
            <v>189.53</v>
          </cell>
          <cell r="X1662">
            <v>50140</v>
          </cell>
          <cell r="Y1662">
            <v>665701</v>
          </cell>
          <cell r="Z1662">
            <v>13.2768</v>
          </cell>
          <cell r="AA1662" t="str">
            <v>„НП за ЕЕ на МЖС"</v>
          </cell>
          <cell r="AB1662">
            <v>32.630000000000003</v>
          </cell>
        </row>
        <row r="1663">
          <cell r="A1663">
            <v>176850130</v>
          </cell>
          <cell r="B1663" t="str">
            <v>СДРУЖЕНИЕ НА СОБСТВЕНИЦИТЕ "КОМФОРТ"- ГР. ПАЗАРДЖИК, УЛ. СТЕФАН КАРАДЖА #17, ВХ..А,Б,В</v>
          </cell>
          <cell r="C1663" t="str">
            <v>МЖС-ПАЗАРДЖИК, "СТЕФАН КАРАДЖА" 17</v>
          </cell>
          <cell r="D1663" t="str">
            <v>обл.ПАЗАРДЖИК</v>
          </cell>
          <cell r="E1663" t="str">
            <v>общ.ПАЗАРДЖИК</v>
          </cell>
          <cell r="F1663" t="str">
            <v>гр.ПАЗАРДЖИК</v>
          </cell>
          <cell r="G1663" t="str">
            <v>"АРХОНТ" ЕООД</v>
          </cell>
          <cell r="H1663" t="str">
            <v>397АРХ040</v>
          </cell>
          <cell r="I1663">
            <v>42352</v>
          </cell>
          <cell r="J1663" t="str">
            <v>1974</v>
          </cell>
          <cell r="K1663">
            <v>9300.26</v>
          </cell>
          <cell r="L1663">
            <v>6880</v>
          </cell>
          <cell r="M1663">
            <v>121.3</v>
          </cell>
          <cell r="N1663">
            <v>55.9</v>
          </cell>
          <cell r="O1663">
            <v>449860</v>
          </cell>
          <cell r="P1663">
            <v>834459</v>
          </cell>
          <cell r="Q1663">
            <v>384653</v>
          </cell>
          <cell r="R1663">
            <v>0</v>
          </cell>
          <cell r="S1663" t="str">
            <v>D</v>
          </cell>
          <cell r="T1663" t="str">
            <v>B</v>
          </cell>
          <cell r="U1663" t="str">
            <v>Изолация на външна стена , Изолация на покрив, Мерки по осветление, Подмяна на дограма</v>
          </cell>
          <cell r="V1663">
            <v>449806</v>
          </cell>
          <cell r="W1663">
            <v>211.45</v>
          </cell>
          <cell r="X1663">
            <v>64130</v>
          </cell>
          <cell r="Y1663">
            <v>598836</v>
          </cell>
          <cell r="Z1663">
            <v>9.3377999999999997</v>
          </cell>
          <cell r="AA1663" t="str">
            <v>„НП за ЕЕ на МЖС"</v>
          </cell>
          <cell r="AB1663">
            <v>53.9</v>
          </cell>
        </row>
        <row r="1664">
          <cell r="A1664">
            <v>176831258</v>
          </cell>
          <cell r="B1664" t="str">
            <v>СДРУЖЕНИЕ НА СОБСТВЕНИЦИТЕ "ОДРИН 75"ГР.ПАЗАРДЖИК,ОБЩ.ПАЗАРДЖИК,УЛ.ОДРИН # 75,КВ.УСТРЕМ,ВХ.А,Б,В</v>
          </cell>
          <cell r="C1664" t="str">
            <v>МЖС-ПАЗАРДЖИК, "ОДРИН" 75</v>
          </cell>
          <cell r="D1664" t="str">
            <v>обл.ПАЗАРДЖИК</v>
          </cell>
          <cell r="E1664" t="str">
            <v>общ.ПАЗАРДЖИК</v>
          </cell>
          <cell r="F1664" t="str">
            <v>гр.ПАЗАРДЖИК</v>
          </cell>
          <cell r="G1664" t="str">
            <v>"АРХОНТ" ЕООД</v>
          </cell>
          <cell r="H1664" t="str">
            <v>397АРХ041</v>
          </cell>
          <cell r="I1664">
            <v>42356</v>
          </cell>
          <cell r="J1664" t="str">
            <v>1972</v>
          </cell>
          <cell r="K1664">
            <v>5415.05</v>
          </cell>
          <cell r="L1664">
            <v>4775.2</v>
          </cell>
          <cell r="M1664">
            <v>111.9</v>
          </cell>
          <cell r="N1664">
            <v>54.6</v>
          </cell>
          <cell r="O1664">
            <v>296703</v>
          </cell>
          <cell r="P1664">
            <v>534357</v>
          </cell>
          <cell r="Q1664">
            <v>260830</v>
          </cell>
          <cell r="R1664">
            <v>0</v>
          </cell>
          <cell r="S1664" t="str">
            <v>D</v>
          </cell>
          <cell r="T1664" t="str">
            <v>B</v>
          </cell>
          <cell r="U1664" t="str">
            <v>Изолация на външна стена , Изолация на покрив, Мерки по осветление, Подмяна на дограма</v>
          </cell>
          <cell r="V1664">
            <v>273520</v>
          </cell>
          <cell r="W1664">
            <v>147.74</v>
          </cell>
          <cell r="X1664">
            <v>42690</v>
          </cell>
          <cell r="Y1664">
            <v>441113</v>
          </cell>
          <cell r="Z1664">
            <v>10.3329</v>
          </cell>
          <cell r="AA1664" t="str">
            <v>„НП за ЕЕ на МЖС"</v>
          </cell>
          <cell r="AB1664">
            <v>51.18</v>
          </cell>
        </row>
        <row r="1665">
          <cell r="A1665">
            <v>176844070</v>
          </cell>
          <cell r="B1665" t="str">
            <v>СДРУЖЕНИЕ НА СОБСТВЕНИЦИТЕ"КОЧО 2-4-6"ГР.ПАЗАРДЖИК,УЛ.КОЧО ЧЕСТИМЕНСКИ # 2,4,6</v>
          </cell>
          <cell r="C1665" t="str">
            <v>МЖС-ПАЗАРДЖИК, "К. ЧЕСТИМЕНСКИ" 2, 4, 6</v>
          </cell>
          <cell r="D1665" t="str">
            <v>обл.ПАЗАРДЖИК</v>
          </cell>
          <cell r="E1665" t="str">
            <v>общ.ПАЗАРДЖИК</v>
          </cell>
          <cell r="F1665" t="str">
            <v>гр.ПАЗАРДЖИК</v>
          </cell>
          <cell r="G1665" t="str">
            <v>"АРХОНТ" ЕООД</v>
          </cell>
          <cell r="H1665" t="str">
            <v>397АРХ042</v>
          </cell>
          <cell r="I1665">
            <v>42360</v>
          </cell>
          <cell r="J1665" t="str">
            <v>1987</v>
          </cell>
          <cell r="K1665">
            <v>5360.82</v>
          </cell>
          <cell r="L1665">
            <v>3865.9</v>
          </cell>
          <cell r="M1665">
            <v>145.69999999999999</v>
          </cell>
          <cell r="N1665">
            <v>77.8</v>
          </cell>
          <cell r="O1665">
            <v>381624</v>
          </cell>
          <cell r="P1665">
            <v>563342</v>
          </cell>
          <cell r="Q1665">
            <v>300602</v>
          </cell>
          <cell r="R1665">
            <v>0</v>
          </cell>
          <cell r="S1665" t="str">
            <v>E</v>
          </cell>
          <cell r="T1665" t="str">
            <v>С</v>
          </cell>
          <cell r="U1665" t="str">
            <v>Изолация на външна стена , Изолация на покрив, Мерки по осветление, Подмяна на дограма</v>
          </cell>
          <cell r="V1665">
            <v>262740</v>
          </cell>
          <cell r="W1665">
            <v>111.35</v>
          </cell>
          <cell r="X1665">
            <v>35100</v>
          </cell>
          <cell r="Y1665">
            <v>476369</v>
          </cell>
          <cell r="Z1665">
            <v>13.5717</v>
          </cell>
          <cell r="AA1665" t="str">
            <v>„НП за ЕЕ на МЖС"</v>
          </cell>
          <cell r="AB1665">
            <v>46.63</v>
          </cell>
        </row>
        <row r="1666">
          <cell r="A1666">
            <v>176829741</v>
          </cell>
          <cell r="B1666" t="str">
            <v>Сдружение на собствениците"община Ямбол, гр.Ямбол ,ул"Граф Игнатиев"бл.42</v>
          </cell>
          <cell r="C1666" t="str">
            <v>МЖС</v>
          </cell>
          <cell r="D1666" t="str">
            <v>обл.ЯМБОЛ</v>
          </cell>
          <cell r="E1666" t="str">
            <v>общ.ЯМБОЛ</v>
          </cell>
          <cell r="F1666" t="str">
            <v>гр.ЯМБОЛ</v>
          </cell>
          <cell r="G1666" t="str">
            <v>"АРХОНТ" ЕООД</v>
          </cell>
          <cell r="H1666" t="str">
            <v>397АРХ045</v>
          </cell>
          <cell r="I1666">
            <v>42380</v>
          </cell>
          <cell r="J1666" t="str">
            <v>1982</v>
          </cell>
          <cell r="K1666">
            <v>6837</v>
          </cell>
          <cell r="L1666">
            <v>5754</v>
          </cell>
          <cell r="M1666">
            <v>135.19999999999999</v>
          </cell>
          <cell r="N1666">
            <v>73.5</v>
          </cell>
          <cell r="O1666">
            <v>527538</v>
          </cell>
          <cell r="P1666">
            <v>777719</v>
          </cell>
          <cell r="Q1666">
            <v>422700</v>
          </cell>
          <cell r="R1666">
            <v>0</v>
          </cell>
          <cell r="S1666" t="str">
            <v>F</v>
          </cell>
          <cell r="T1666" t="str">
            <v>С</v>
          </cell>
          <cell r="U1666" t="str">
            <v>Изолация на външна стена , Изолация на покрив, Мерки по осветление, Подмяна на дограма</v>
          </cell>
          <cell r="V1666">
            <v>355017</v>
          </cell>
          <cell r="W1666">
            <v>282.45999999999998</v>
          </cell>
          <cell r="X1666">
            <v>72960</v>
          </cell>
          <cell r="Y1666">
            <v>553927</v>
          </cell>
          <cell r="Z1666">
            <v>7.5922000000000001</v>
          </cell>
          <cell r="AA1666" t="str">
            <v>„НП за ЕЕ на МЖС"</v>
          </cell>
          <cell r="AB1666">
            <v>45.64</v>
          </cell>
        </row>
        <row r="1667">
          <cell r="A1667">
            <v>176823238</v>
          </cell>
          <cell r="B1667" t="str">
            <v>Сдружение на собствениците "гр.Ямбол, ул. "Граф Игнатиев" бл.44</v>
          </cell>
          <cell r="C1667" t="str">
            <v>МЖС</v>
          </cell>
          <cell r="D1667" t="str">
            <v>обл.ЯМБОЛ</v>
          </cell>
          <cell r="E1667" t="str">
            <v>общ.ЯМБОЛ</v>
          </cell>
          <cell r="F1667" t="str">
            <v>гр.ЯМБОЛ</v>
          </cell>
          <cell r="G1667" t="str">
            <v>"АРХОНТ" ЕООД</v>
          </cell>
          <cell r="H1667" t="str">
            <v>397АРХ046</v>
          </cell>
          <cell r="I1667">
            <v>42391</v>
          </cell>
          <cell r="J1667" t="str">
            <v>1980</v>
          </cell>
          <cell r="K1667">
            <v>6836.8</v>
          </cell>
          <cell r="L1667">
            <v>5754</v>
          </cell>
          <cell r="M1667">
            <v>115.6</v>
          </cell>
          <cell r="N1667">
            <v>69.3</v>
          </cell>
          <cell r="O1667">
            <v>318776</v>
          </cell>
          <cell r="P1667">
            <v>665003</v>
          </cell>
          <cell r="Q1667">
            <v>398460</v>
          </cell>
          <cell r="R1667">
            <v>0</v>
          </cell>
          <cell r="S1667" t="str">
            <v>E</v>
          </cell>
          <cell r="T1667" t="str">
            <v>С</v>
          </cell>
          <cell r="U1667" t="str">
            <v>Изолация на външна стена , Изолация на покрив, Мерки по осветление, Подмяна на дограма</v>
          </cell>
          <cell r="V1667">
            <v>266538</v>
          </cell>
          <cell r="W1667">
            <v>185.84</v>
          </cell>
          <cell r="X1667">
            <v>49970</v>
          </cell>
          <cell r="Y1667">
            <v>489847</v>
          </cell>
          <cell r="Z1667">
            <v>9.8027999999999995</v>
          </cell>
          <cell r="AA1667" t="str">
            <v>„НП за ЕЕ на МЖС"</v>
          </cell>
          <cell r="AB1667">
            <v>40.08</v>
          </cell>
        </row>
        <row r="1668">
          <cell r="A1668">
            <v>176819715</v>
          </cell>
          <cell r="B1668" t="str">
            <v xml:space="preserve">СДРУЖЕНИЕ НА СОБСТВЕНИЦИТЕ "гр. Ямбол,  ул. Цар Иван Александър" бл.7 </v>
          </cell>
          <cell r="C1668" t="str">
            <v>МЖС</v>
          </cell>
          <cell r="D1668" t="str">
            <v>обл.ЯМБОЛ</v>
          </cell>
          <cell r="E1668" t="str">
            <v>общ.ЯМБОЛ</v>
          </cell>
          <cell r="F1668" t="str">
            <v>гр.ЯМБОЛ</v>
          </cell>
          <cell r="G1668" t="str">
            <v>"АРХОНТ" ЕООД</v>
          </cell>
          <cell r="H1668" t="str">
            <v>397АРХ047</v>
          </cell>
          <cell r="I1668">
            <v>42391</v>
          </cell>
          <cell r="J1668" t="str">
            <v>1988</v>
          </cell>
          <cell r="K1668">
            <v>8712.2000000000007</v>
          </cell>
          <cell r="L1668">
            <v>7015.76</v>
          </cell>
          <cell r="M1668">
            <v>115.7</v>
          </cell>
          <cell r="N1668">
            <v>69.3</v>
          </cell>
          <cell r="O1668">
            <v>443651</v>
          </cell>
          <cell r="P1668">
            <v>811994</v>
          </cell>
          <cell r="Q1668">
            <v>486000</v>
          </cell>
          <cell r="R1668">
            <v>0</v>
          </cell>
          <cell r="S1668" t="str">
            <v>E</v>
          </cell>
          <cell r="T1668" t="str">
            <v>С</v>
          </cell>
          <cell r="U1668" t="str">
            <v>Изолация на външна стена , Изолация на покрив, Мерки по осветление, Подмяна на дограма</v>
          </cell>
          <cell r="V1668">
            <v>325927</v>
          </cell>
          <cell r="W1668">
            <v>230.56</v>
          </cell>
          <cell r="X1668">
            <v>62010</v>
          </cell>
          <cell r="Y1668">
            <v>543884</v>
          </cell>
          <cell r="Z1668">
            <v>8.7708999999999993</v>
          </cell>
          <cell r="AA1668" t="str">
            <v>„НП за ЕЕ на МЖС"</v>
          </cell>
          <cell r="AB1668">
            <v>40.130000000000003</v>
          </cell>
        </row>
        <row r="1669">
          <cell r="A1669">
            <v>176828917</v>
          </cell>
          <cell r="B1669" t="str">
            <v>Сдружение на собствениците "гр.Ямбол, ж.к."Георги Бенковски"-19</v>
          </cell>
          <cell r="C1669" t="str">
            <v>МЖС</v>
          </cell>
          <cell r="D1669" t="str">
            <v>обл.ЯМБОЛ</v>
          </cell>
          <cell r="E1669" t="str">
            <v>общ.ЯМБОЛ</v>
          </cell>
          <cell r="F1669" t="str">
            <v>гр.ЯМБОЛ</v>
          </cell>
          <cell r="G1669" t="str">
            <v>"АРХОНТ" ЕООД</v>
          </cell>
          <cell r="H1669" t="str">
            <v>397АРХ048</v>
          </cell>
          <cell r="I1669">
            <v>42394</v>
          </cell>
          <cell r="J1669" t="str">
            <v>1985</v>
          </cell>
          <cell r="K1669">
            <v>11692.7</v>
          </cell>
          <cell r="L1669">
            <v>10365</v>
          </cell>
          <cell r="M1669">
            <v>127</v>
          </cell>
          <cell r="N1669">
            <v>75.3</v>
          </cell>
          <cell r="O1669">
            <v>640006</v>
          </cell>
          <cell r="P1669">
            <v>1317356</v>
          </cell>
          <cell r="Q1669">
            <v>780350</v>
          </cell>
          <cell r="R1669">
            <v>0</v>
          </cell>
          <cell r="S1669" t="str">
            <v>E</v>
          </cell>
          <cell r="T1669" t="str">
            <v>С</v>
          </cell>
          <cell r="U1669" t="str">
            <v>Изолация на външна стена , Изолация на покрив, Мерки по осветление, Подмяна на дограма</v>
          </cell>
          <cell r="V1669">
            <v>536999</v>
          </cell>
          <cell r="W1669">
            <v>364.97</v>
          </cell>
          <cell r="X1669">
            <v>98290</v>
          </cell>
          <cell r="Y1669">
            <v>949221</v>
          </cell>
          <cell r="Z1669">
            <v>9.6572999999999993</v>
          </cell>
          <cell r="AA1669" t="str">
            <v>„НП за ЕЕ на МЖС"</v>
          </cell>
          <cell r="AB1669">
            <v>40.76</v>
          </cell>
        </row>
        <row r="1670">
          <cell r="A1670">
            <v>176825383</v>
          </cell>
          <cell r="B1670" t="str">
            <v>Сдружение на собствениците"гр.Ямбол, Златен рог - 15</v>
          </cell>
          <cell r="C1670" t="str">
            <v>МЖС</v>
          </cell>
          <cell r="D1670" t="str">
            <v>обл.ЯМБОЛ</v>
          </cell>
          <cell r="E1670" t="str">
            <v>общ.ЯМБОЛ</v>
          </cell>
          <cell r="F1670" t="str">
            <v>гр.ЯМБОЛ</v>
          </cell>
          <cell r="G1670" t="str">
            <v>"АРХОНТ" ЕООД</v>
          </cell>
          <cell r="H1670" t="str">
            <v>397АРХ049</v>
          </cell>
          <cell r="I1670">
            <v>42394</v>
          </cell>
          <cell r="J1670" t="str">
            <v>1984</v>
          </cell>
          <cell r="K1670">
            <v>11316</v>
          </cell>
          <cell r="L1670">
            <v>9569</v>
          </cell>
          <cell r="M1670">
            <v>128</v>
          </cell>
          <cell r="N1670">
            <v>77.400000000000006</v>
          </cell>
          <cell r="O1670">
            <v>545642</v>
          </cell>
          <cell r="P1670">
            <v>1225683</v>
          </cell>
          <cell r="Q1670">
            <v>740790</v>
          </cell>
          <cell r="R1670">
            <v>0</v>
          </cell>
          <cell r="S1670" t="str">
            <v>E</v>
          </cell>
          <cell r="T1670" t="str">
            <v>С</v>
          </cell>
          <cell r="U1670" t="str">
            <v>Изолация на външна стена , Изолация на покрив, Мерки по осветление, Подмяна на дограма</v>
          </cell>
          <cell r="V1670">
            <v>484893</v>
          </cell>
          <cell r="W1670">
            <v>329.58</v>
          </cell>
          <cell r="X1670">
            <v>88760</v>
          </cell>
          <cell r="Y1670">
            <v>937443</v>
          </cell>
          <cell r="Z1670">
            <v>10.561500000000001</v>
          </cell>
          <cell r="AA1670" t="str">
            <v>„НП за ЕЕ на МЖС"</v>
          </cell>
          <cell r="AB1670">
            <v>39.56</v>
          </cell>
        </row>
        <row r="1671">
          <cell r="A1671">
            <v>176830754</v>
          </cell>
          <cell r="B1671" t="str">
            <v>СДРУЖЕНИЕ НА СОБСТВЕНИЦИТЕ "гр. Ямбол, жк. "Златен рог" бл.41</v>
          </cell>
          <cell r="C1671" t="str">
            <v>МЖС 41</v>
          </cell>
          <cell r="D1671" t="str">
            <v>обл.ЯМБОЛ</v>
          </cell>
          <cell r="E1671" t="str">
            <v>общ.ЯМБОЛ</v>
          </cell>
          <cell r="F1671" t="str">
            <v>гр.ЯМБОЛ</v>
          </cell>
          <cell r="G1671" t="str">
            <v>"АРХОНТ" ЕООД</v>
          </cell>
          <cell r="H1671" t="str">
            <v>397АРХ050</v>
          </cell>
          <cell r="I1671">
            <v>42397</v>
          </cell>
          <cell r="J1671" t="str">
            <v>1990</v>
          </cell>
          <cell r="K1671">
            <v>12467.8</v>
          </cell>
          <cell r="L1671">
            <v>10367.5</v>
          </cell>
          <cell r="M1671">
            <v>120</v>
          </cell>
          <cell r="N1671">
            <v>68.599999999999994</v>
          </cell>
          <cell r="O1671">
            <v>607306</v>
          </cell>
          <cell r="P1671">
            <v>1242544</v>
          </cell>
          <cell r="Q1671">
            <v>711430</v>
          </cell>
          <cell r="R1671">
            <v>0</v>
          </cell>
          <cell r="S1671" t="str">
            <v>E</v>
          </cell>
          <cell r="T1671" t="str">
            <v>С</v>
          </cell>
          <cell r="U1671" t="str">
            <v>Изолация на външна стена , Изолация на покрив, Мерки по осветление, Подмяна на дограма</v>
          </cell>
          <cell r="V1671">
            <v>531110</v>
          </cell>
          <cell r="W1671">
            <v>393.77</v>
          </cell>
          <cell r="X1671">
            <v>103590</v>
          </cell>
          <cell r="Y1671">
            <v>927544</v>
          </cell>
          <cell r="Z1671">
            <v>8.9539000000000009</v>
          </cell>
          <cell r="AA1671" t="str">
            <v>„НП за ЕЕ на МЖС"</v>
          </cell>
          <cell r="AB1671">
            <v>42.74</v>
          </cell>
        </row>
        <row r="1672">
          <cell r="A1672">
            <v>176828657</v>
          </cell>
          <cell r="B1672" t="str">
            <v>СДРУЖЕНИЕ НА СОБСТВЕНИЦИТЕ "гр.Ямбол, жк "Диана" бл.20</v>
          </cell>
          <cell r="C1672" t="str">
            <v>МЖС</v>
          </cell>
          <cell r="D1672" t="str">
            <v>обл.ЯМБОЛ</v>
          </cell>
          <cell r="E1672" t="str">
            <v>общ.ЯМБОЛ</v>
          </cell>
          <cell r="F1672" t="str">
            <v>гр.ЯМБОЛ</v>
          </cell>
          <cell r="G1672" t="str">
            <v>"АРХОНТ" ЕООД</v>
          </cell>
          <cell r="H1672" t="str">
            <v>397АРХ051</v>
          </cell>
          <cell r="I1672">
            <v>42397</v>
          </cell>
          <cell r="J1672" t="str">
            <v>1981</v>
          </cell>
          <cell r="K1672">
            <v>10746</v>
          </cell>
          <cell r="L1672">
            <v>9339</v>
          </cell>
          <cell r="M1672">
            <v>112.3</v>
          </cell>
          <cell r="N1672">
            <v>70.599999999999994</v>
          </cell>
          <cell r="O1672">
            <v>436599</v>
          </cell>
          <cell r="P1672">
            <v>1048900</v>
          </cell>
          <cell r="Q1672">
            <v>659200</v>
          </cell>
          <cell r="R1672">
            <v>0</v>
          </cell>
          <cell r="S1672" t="str">
            <v>E</v>
          </cell>
          <cell r="T1672" t="str">
            <v>С</v>
          </cell>
          <cell r="U1672" t="str">
            <v>Изолация на външна стена , Изолация на покрив, Мерки по осветление, Подмяна на дограма</v>
          </cell>
          <cell r="V1672">
            <v>389648</v>
          </cell>
          <cell r="W1672">
            <v>279.95</v>
          </cell>
          <cell r="X1672">
            <v>74260</v>
          </cell>
          <cell r="Y1672">
            <v>818855</v>
          </cell>
          <cell r="Z1672">
            <v>11.0268</v>
          </cell>
          <cell r="AA1672" t="str">
            <v>„НП за ЕЕ на МЖС"</v>
          </cell>
          <cell r="AB1672">
            <v>37.14</v>
          </cell>
        </row>
        <row r="1673">
          <cell r="A1673">
            <v>176829855</v>
          </cell>
          <cell r="B1673" t="str">
            <v>СДРУЖЕНИЕ НА СОБСТВЕНИЦИТЕ "гр.Ямбол, ул."Граф Игнатиев" - 64</v>
          </cell>
          <cell r="C1673" t="str">
            <v>МЖС</v>
          </cell>
          <cell r="D1673" t="str">
            <v>обл.ЯМБОЛ</v>
          </cell>
          <cell r="E1673" t="str">
            <v>общ.ЯМБОЛ</v>
          </cell>
          <cell r="F1673" t="str">
            <v>гр.ЯМБОЛ</v>
          </cell>
          <cell r="G1673" t="str">
            <v>"АРХОНТ" ЕООД</v>
          </cell>
          <cell r="H1673" t="str">
            <v>397АРХ052</v>
          </cell>
          <cell r="I1673">
            <v>42398</v>
          </cell>
          <cell r="J1673" t="str">
            <v>1972</v>
          </cell>
          <cell r="K1673">
            <v>11758.8</v>
          </cell>
          <cell r="L1673">
            <v>9426.9</v>
          </cell>
          <cell r="M1673">
            <v>127.2</v>
          </cell>
          <cell r="N1673">
            <v>76.5</v>
          </cell>
          <cell r="O1673">
            <v>581722</v>
          </cell>
          <cell r="P1673">
            <v>1199111</v>
          </cell>
          <cell r="Q1673">
            <v>721300</v>
          </cell>
          <cell r="R1673">
            <v>0</v>
          </cell>
          <cell r="S1673" t="str">
            <v>E</v>
          </cell>
          <cell r="T1673" t="str">
            <v>С</v>
          </cell>
          <cell r="U1673" t="str">
            <v>Изолация на външна стена , Изолация на покрив, Мерки по осветление, Подмяна на дограма</v>
          </cell>
          <cell r="V1673">
            <v>477768</v>
          </cell>
          <cell r="W1673">
            <v>343.17</v>
          </cell>
          <cell r="X1673">
            <v>91050</v>
          </cell>
          <cell r="Y1673">
            <v>919992</v>
          </cell>
          <cell r="Z1673">
            <v>10.104200000000001</v>
          </cell>
          <cell r="AA1673" t="str">
            <v>„НП за ЕЕ на МЖС"</v>
          </cell>
          <cell r="AB1673">
            <v>39.840000000000003</v>
          </cell>
        </row>
        <row r="1674">
          <cell r="A1674">
            <v>176831105</v>
          </cell>
          <cell r="B1674" t="str">
            <v>СДРУЖЕНИЕ НА СОБСТВЕНИЦИТЕ ", гр.Ямбол, жк/кв. "Граф Игнатиев" 74</v>
          </cell>
          <cell r="C1674" t="str">
            <v>МЖС</v>
          </cell>
          <cell r="D1674" t="str">
            <v>обл.ЯМБОЛ</v>
          </cell>
          <cell r="E1674" t="str">
            <v>общ.ЯМБОЛ</v>
          </cell>
          <cell r="F1674" t="str">
            <v>гр.ЯМБОЛ</v>
          </cell>
          <cell r="G1674" t="str">
            <v>"АРХОНТ" ЕООД</v>
          </cell>
          <cell r="H1674" t="str">
            <v>397АРХ053</v>
          </cell>
          <cell r="I1674">
            <v>42398</v>
          </cell>
          <cell r="J1674" t="str">
            <v>1976</v>
          </cell>
          <cell r="K1674">
            <v>11644.7</v>
          </cell>
          <cell r="L1674">
            <v>10355.799999999999</v>
          </cell>
          <cell r="M1674">
            <v>118.7</v>
          </cell>
          <cell r="N1674">
            <v>68.3</v>
          </cell>
          <cell r="O1674">
            <v>544372</v>
          </cell>
          <cell r="P1674">
            <v>1229501</v>
          </cell>
          <cell r="Q1674">
            <v>707120</v>
          </cell>
          <cell r="R1674">
            <v>0</v>
          </cell>
          <cell r="S1674" t="str">
            <v>E</v>
          </cell>
          <cell r="T1674" t="str">
            <v>С</v>
          </cell>
          <cell r="U1674" t="str">
            <v>Изолация на външна стена , Изолация на покрив, Мерки по осветление, Подмяна на дограма</v>
          </cell>
          <cell r="V1674">
            <v>522377</v>
          </cell>
          <cell r="W1674">
            <v>294.41000000000003</v>
          </cell>
          <cell r="X1674">
            <v>83920</v>
          </cell>
          <cell r="Y1674">
            <v>949923</v>
          </cell>
          <cell r="Z1674">
            <v>11.3193</v>
          </cell>
          <cell r="AA1674" t="str">
            <v>„НП за ЕЕ на МЖС"</v>
          </cell>
          <cell r="AB1674">
            <v>42.48</v>
          </cell>
        </row>
        <row r="1675">
          <cell r="A1675">
            <v>176857790</v>
          </cell>
          <cell r="B1675" t="str">
            <v>Сдружение на собствениците "Граф Игнатиев бл.86,Ямбол</v>
          </cell>
          <cell r="C1675" t="str">
            <v>МЖС</v>
          </cell>
          <cell r="D1675" t="str">
            <v>обл.ЯМБОЛ</v>
          </cell>
          <cell r="E1675" t="str">
            <v>общ.ЯМБОЛ</v>
          </cell>
          <cell r="F1675" t="str">
            <v>гр.ЯМБОЛ</v>
          </cell>
          <cell r="G1675" t="str">
            <v>"АРХОНТ" ЕООД</v>
          </cell>
          <cell r="H1675" t="str">
            <v>397АРХ054</v>
          </cell>
          <cell r="I1675">
            <v>42401</v>
          </cell>
          <cell r="J1675" t="str">
            <v>1992</v>
          </cell>
          <cell r="K1675">
            <v>10139</v>
          </cell>
          <cell r="L1675">
            <v>9001</v>
          </cell>
          <cell r="M1675">
            <v>124</v>
          </cell>
          <cell r="N1675">
            <v>72.3</v>
          </cell>
          <cell r="O1675">
            <v>534338</v>
          </cell>
          <cell r="P1675">
            <v>1116326</v>
          </cell>
          <cell r="Q1675">
            <v>350900</v>
          </cell>
          <cell r="R1675">
            <v>0</v>
          </cell>
          <cell r="S1675" t="str">
            <v>E</v>
          </cell>
          <cell r="T1675" t="str">
            <v>С</v>
          </cell>
          <cell r="U1675" t="str">
            <v>Изолация на външна стена , Изолация на покрив, Мерки по осветление, Подмяна на дограма</v>
          </cell>
          <cell r="V1675">
            <v>465636</v>
          </cell>
          <cell r="W1675">
            <v>309.83999999999997</v>
          </cell>
          <cell r="X1675">
            <v>83860</v>
          </cell>
          <cell r="Y1675">
            <v>696536</v>
          </cell>
          <cell r="Z1675">
            <v>8.3058999999999994</v>
          </cell>
          <cell r="AA1675" t="str">
            <v>„НП за ЕЕ на МЖС"</v>
          </cell>
          <cell r="AB1675">
            <v>41.71</v>
          </cell>
        </row>
        <row r="1676">
          <cell r="A1676">
            <v>176819786</v>
          </cell>
          <cell r="B1676" t="str">
            <v>Сдружение на собствениците "Хале 2 - Ямбол - 2015</v>
          </cell>
          <cell r="C1676" t="str">
            <v>МЖС</v>
          </cell>
          <cell r="D1676" t="str">
            <v>обл.ЯМБОЛ</v>
          </cell>
          <cell r="E1676" t="str">
            <v>общ.ЯМБОЛ</v>
          </cell>
          <cell r="F1676" t="str">
            <v>гр.ЯМБОЛ</v>
          </cell>
          <cell r="G1676" t="str">
            <v>"АРХОНТ" ЕООД</v>
          </cell>
          <cell r="H1676" t="str">
            <v>397АРХ055</v>
          </cell>
          <cell r="I1676">
            <v>42401</v>
          </cell>
          <cell r="J1676" t="str">
            <v>1974</v>
          </cell>
          <cell r="K1676">
            <v>10349.64</v>
          </cell>
          <cell r="L1676">
            <v>9232.84</v>
          </cell>
          <cell r="M1676">
            <v>120.5</v>
          </cell>
          <cell r="N1676">
            <v>71</v>
          </cell>
          <cell r="O1676">
            <v>520479</v>
          </cell>
          <cell r="P1676">
            <v>1112220</v>
          </cell>
          <cell r="Q1676">
            <v>654700</v>
          </cell>
          <cell r="R1676">
            <v>0</v>
          </cell>
          <cell r="S1676" t="str">
            <v>E</v>
          </cell>
          <cell r="T1676" t="str">
            <v>С</v>
          </cell>
          <cell r="U1676" t="str">
            <v>Изолация на външна стена , Изолация на покрив, Мерки по осветление, Подмяна на дограма</v>
          </cell>
          <cell r="V1676">
            <v>457445</v>
          </cell>
          <cell r="W1676">
            <v>275.55</v>
          </cell>
          <cell r="X1676">
            <v>76900</v>
          </cell>
          <cell r="Y1676">
            <v>815944</v>
          </cell>
          <cell r="Z1676">
            <v>10.6104</v>
          </cell>
          <cell r="AA1676" t="str">
            <v>„НП за ЕЕ на МЖС"</v>
          </cell>
          <cell r="AB1676">
            <v>41.12</v>
          </cell>
        </row>
        <row r="1677">
          <cell r="A1677">
            <v>176823375</v>
          </cell>
          <cell r="B1677" t="str">
            <v>СДРУЖЕНИЕ НА СОБСТВЕНИЦИТЕ "Ямбол - Хале" блок # 5</v>
          </cell>
          <cell r="C1677" t="str">
            <v>МЖС</v>
          </cell>
          <cell r="D1677" t="str">
            <v>обл.ЯМБОЛ</v>
          </cell>
          <cell r="E1677" t="str">
            <v>общ.ЯМБОЛ</v>
          </cell>
          <cell r="F1677" t="str">
            <v>гр.ЯМБОЛ</v>
          </cell>
          <cell r="G1677" t="str">
            <v>"АРХОНТ" ЕООД</v>
          </cell>
          <cell r="H1677" t="str">
            <v>397АРХ056</v>
          </cell>
          <cell r="I1677">
            <v>42402</v>
          </cell>
          <cell r="J1677" t="str">
            <v>1978</v>
          </cell>
          <cell r="K1677">
            <v>17559</v>
          </cell>
          <cell r="L1677">
            <v>15654.8</v>
          </cell>
          <cell r="M1677">
            <v>126.6</v>
          </cell>
          <cell r="N1677">
            <v>72</v>
          </cell>
          <cell r="O1677">
            <v>915495</v>
          </cell>
          <cell r="P1677">
            <v>1982433</v>
          </cell>
          <cell r="Q1677">
            <v>1128100</v>
          </cell>
          <cell r="R1677">
            <v>0</v>
          </cell>
          <cell r="S1677" t="str">
            <v>E</v>
          </cell>
          <cell r="T1677" t="str">
            <v>С</v>
          </cell>
          <cell r="U1677" t="str">
            <v>Изолация на външна стена , Изолация на покрив, Мерки по осветление, Подмяна на дограма</v>
          </cell>
          <cell r="V1677">
            <v>854324</v>
          </cell>
          <cell r="W1677">
            <v>508.11</v>
          </cell>
          <cell r="X1677">
            <v>142350</v>
          </cell>
          <cell r="Y1677">
            <v>1437852</v>
          </cell>
          <cell r="Z1677">
            <v>10.1008</v>
          </cell>
          <cell r="AA1677" t="str">
            <v>„НП за ЕЕ на МЖС"</v>
          </cell>
          <cell r="AB1677">
            <v>43.09</v>
          </cell>
        </row>
        <row r="1678">
          <cell r="A1678">
            <v>176833362</v>
          </cell>
          <cell r="B1678" t="str">
            <v>СДРУЖЕНИЕ НА СОБСТВЕНИЦИТЕ "Хале, 14, вх. А,Б, гр. Ямбол"</v>
          </cell>
          <cell r="C1678" t="str">
            <v>МЖС</v>
          </cell>
          <cell r="D1678" t="str">
            <v>обл.ЯМБОЛ</v>
          </cell>
          <cell r="E1678" t="str">
            <v>общ.ЯМБОЛ</v>
          </cell>
          <cell r="F1678" t="str">
            <v>гр.ЯМБОЛ</v>
          </cell>
          <cell r="G1678" t="str">
            <v>"АРХОНТ" ЕООД</v>
          </cell>
          <cell r="H1678" t="str">
            <v>397АРХ069</v>
          </cell>
          <cell r="I1678">
            <v>42506</v>
          </cell>
          <cell r="J1678" t="str">
            <v>1982</v>
          </cell>
          <cell r="K1678">
            <v>7994</v>
          </cell>
          <cell r="L1678">
            <v>7987.96</v>
          </cell>
          <cell r="M1678">
            <v>113.2</v>
          </cell>
          <cell r="N1678">
            <v>66.8</v>
          </cell>
          <cell r="O1678">
            <v>475205</v>
          </cell>
          <cell r="P1678">
            <v>904084</v>
          </cell>
          <cell r="Q1678">
            <v>533250</v>
          </cell>
          <cell r="R1678">
            <v>0</v>
          </cell>
          <cell r="S1678" t="str">
            <v>E</v>
          </cell>
          <cell r="T1678" t="str">
            <v>С</v>
          </cell>
          <cell r="U1678" t="str">
            <v>Изолация на външна стена , Изолация на покрив, Мерки по осветление, Подмяна на дограма</v>
          </cell>
          <cell r="V1678">
            <v>370824</v>
          </cell>
          <cell r="W1678">
            <v>240.95</v>
          </cell>
          <cell r="X1678">
            <v>65650</v>
          </cell>
          <cell r="Y1678">
            <v>569532</v>
          </cell>
          <cell r="Z1678">
            <v>8.6752000000000002</v>
          </cell>
          <cell r="AA1678" t="str">
            <v>„НП за ЕЕ на МЖС"</v>
          </cell>
          <cell r="AB1678">
            <v>41.01</v>
          </cell>
        </row>
        <row r="1679">
          <cell r="A1679">
            <v>176926020</v>
          </cell>
          <cell r="B1679" t="str">
            <v>СДРУЖЕНИЕ НА СОБСТВЕНИЦИТЕ "гр.Ямбол, община Ямбол, ул."Стара планина" бл.1</v>
          </cell>
          <cell r="C1679" t="str">
            <v>МЖС</v>
          </cell>
          <cell r="D1679" t="str">
            <v>обл.ЯМБОЛ</v>
          </cell>
          <cell r="E1679" t="str">
            <v>общ.ЯМБОЛ</v>
          </cell>
          <cell r="F1679" t="str">
            <v>гр.ЯМБОЛ</v>
          </cell>
          <cell r="G1679" t="str">
            <v>"АРХОНТ" ЕООД</v>
          </cell>
          <cell r="H1679" t="str">
            <v>397АРХ070</v>
          </cell>
          <cell r="I1679">
            <v>42510</v>
          </cell>
          <cell r="J1679" t="str">
            <v>1981</v>
          </cell>
          <cell r="K1679">
            <v>6520.7</v>
          </cell>
          <cell r="L1679">
            <v>5652</v>
          </cell>
          <cell r="M1679">
            <v>151.30000000000001</v>
          </cell>
          <cell r="N1679">
            <v>73.5</v>
          </cell>
          <cell r="O1679">
            <v>382783</v>
          </cell>
          <cell r="P1679">
            <v>855130</v>
          </cell>
          <cell r="Q1679">
            <v>415500</v>
          </cell>
          <cell r="R1679">
            <v>0</v>
          </cell>
          <cell r="S1679" t="str">
            <v>F</v>
          </cell>
          <cell r="T1679" t="str">
            <v>С</v>
          </cell>
          <cell r="U1679" t="str">
            <v>Изолация на външна стена , Изолация на под, Изолация на покрив, Мерки по осветление, Подмяна на дограма</v>
          </cell>
          <cell r="V1679">
            <v>439576</v>
          </cell>
          <cell r="W1679">
            <v>258.89999999999998</v>
          </cell>
          <cell r="X1679">
            <v>72810</v>
          </cell>
          <cell r="Y1679">
            <v>694102</v>
          </cell>
          <cell r="Z1679">
            <v>9.5329999999999995</v>
          </cell>
          <cell r="AA1679" t="str">
            <v>„НП за ЕЕ на МЖС"</v>
          </cell>
          <cell r="AB1679">
            <v>51.4</v>
          </cell>
        </row>
        <row r="1680">
          <cell r="A1680">
            <v>176821933</v>
          </cell>
          <cell r="B1680" t="str">
            <v>СДРУЖЕНИЕ НА СОБСТВЕНИЦИТЕ "СЛИВЕН-БЪЛГАРКА-24</v>
          </cell>
          <cell r="C1680" t="str">
            <v>МЖС</v>
          </cell>
          <cell r="D1680" t="str">
            <v>обл.СЛИВЕН</v>
          </cell>
          <cell r="E1680" t="str">
            <v>общ.СЛИВЕН</v>
          </cell>
          <cell r="F1680" t="str">
            <v>гр.СЛИВЕН</v>
          </cell>
          <cell r="G1680" t="str">
            <v>"АРХОНТ" ЕООД</v>
          </cell>
          <cell r="H1680" t="str">
            <v>397АРХ071</v>
          </cell>
          <cell r="I1680">
            <v>42520</v>
          </cell>
          <cell r="J1680" t="str">
            <v>1974</v>
          </cell>
          <cell r="K1680">
            <v>7061.77</v>
          </cell>
          <cell r="L1680">
            <v>6348.8</v>
          </cell>
          <cell r="M1680">
            <v>188.9</v>
          </cell>
          <cell r="N1680">
            <v>95.86</v>
          </cell>
          <cell r="O1680">
            <v>778399</v>
          </cell>
          <cell r="P1680">
            <v>1198510</v>
          </cell>
          <cell r="Q1680">
            <v>608000</v>
          </cell>
          <cell r="R1680">
            <v>369348</v>
          </cell>
          <cell r="S1680" t="str">
            <v>E</v>
          </cell>
          <cell r="T1680" t="str">
            <v>С</v>
          </cell>
          <cell r="U1680" t="str">
            <v>Изолация на външна стена , Изолация на под, Изолация на покрив, Подмяна на дограма</v>
          </cell>
          <cell r="V1680">
            <v>589053</v>
          </cell>
          <cell r="W1680">
            <v>163.58000000000001</v>
          </cell>
          <cell r="X1680">
            <v>42567</v>
          </cell>
          <cell r="Y1680">
            <v>666059</v>
          </cell>
          <cell r="Z1680">
            <v>15.6473</v>
          </cell>
          <cell r="AA1680" t="str">
            <v>„НП за ЕЕ на МЖС"</v>
          </cell>
          <cell r="AB1680">
            <v>49.14</v>
          </cell>
        </row>
        <row r="1681">
          <cell r="A1681">
            <v>176828408</v>
          </cell>
          <cell r="B1681" t="str">
            <v>СДРУЖЕНИЕ НА СОБСТВЕНИЦИТЕ " СЛИВЕН -БЪЛГАРКА -26</v>
          </cell>
          <cell r="C1681" t="str">
            <v>МЖС</v>
          </cell>
          <cell r="D1681" t="str">
            <v>обл.СЛИВЕН</v>
          </cell>
          <cell r="E1681" t="str">
            <v>общ.СЛИВЕН</v>
          </cell>
          <cell r="F1681" t="str">
            <v>гр.СЛИВЕН</v>
          </cell>
          <cell r="G1681" t="str">
            <v>"АРХОНТ" ЕООД</v>
          </cell>
          <cell r="H1681" t="str">
            <v>397АРХ072</v>
          </cell>
          <cell r="I1681">
            <v>42522</v>
          </cell>
          <cell r="J1681" t="str">
            <v>1974</v>
          </cell>
          <cell r="K1681">
            <v>7044.69</v>
          </cell>
          <cell r="L1681">
            <v>6396.64</v>
          </cell>
          <cell r="M1681">
            <v>188.7</v>
          </cell>
          <cell r="N1681">
            <v>101.9</v>
          </cell>
          <cell r="O1681">
            <v>685255</v>
          </cell>
          <cell r="P1681">
            <v>1207346</v>
          </cell>
          <cell r="Q1681">
            <v>651900</v>
          </cell>
          <cell r="R1681">
            <v>425297</v>
          </cell>
          <cell r="S1681" t="str">
            <v>E</v>
          </cell>
          <cell r="T1681" t="str">
            <v>С</v>
          </cell>
          <cell r="U1681" t="str">
            <v>Изолация на външна стена , Изолация на под, Изолация на покрив, Мерки по осветление, Подмяна на дограма</v>
          </cell>
          <cell r="V1681">
            <v>555413</v>
          </cell>
          <cell r="W1681">
            <v>161.57</v>
          </cell>
          <cell r="X1681">
            <v>38744</v>
          </cell>
          <cell r="Y1681">
            <v>584101</v>
          </cell>
          <cell r="Z1681">
            <v>15.075900000000001</v>
          </cell>
          <cell r="AA1681" t="str">
            <v>„НП за ЕЕ на МЖС"</v>
          </cell>
          <cell r="AB1681">
            <v>46</v>
          </cell>
        </row>
        <row r="1682">
          <cell r="A1682">
            <v>176831404</v>
          </cell>
          <cell r="B1682" t="str">
            <v>СДРУЖЕНИЕ НА СОБСТВЕНИЦИТЕ СЛИВЕН-БЪЛГАРКА-31</v>
          </cell>
          <cell r="C1682" t="str">
            <v>МЖС БЛ 31 ЖК БЪЛГАРКА СЛИВЕН</v>
          </cell>
          <cell r="D1682" t="str">
            <v>обл.СЛИВЕН</v>
          </cell>
          <cell r="E1682" t="str">
            <v>общ.СЛИВЕН</v>
          </cell>
          <cell r="F1682" t="str">
            <v>гр.СЛИВЕН</v>
          </cell>
          <cell r="G1682" t="str">
            <v>"АРХОНТ" ЕООД</v>
          </cell>
          <cell r="H1682" t="str">
            <v>397АРХ073</v>
          </cell>
          <cell r="I1682">
            <v>42527</v>
          </cell>
          <cell r="J1682" t="str">
            <v>1989</v>
          </cell>
          <cell r="K1682">
            <v>9624.7000000000007</v>
          </cell>
          <cell r="L1682">
            <v>8166.9</v>
          </cell>
          <cell r="M1682">
            <v>173.4</v>
          </cell>
          <cell r="N1682">
            <v>95.31</v>
          </cell>
          <cell r="O1682">
            <v>1171615</v>
          </cell>
          <cell r="P1682">
            <v>1416060</v>
          </cell>
          <cell r="Q1682">
            <v>778366</v>
          </cell>
          <cell r="R1682">
            <v>642187</v>
          </cell>
          <cell r="S1682" t="str">
            <v>E</v>
          </cell>
          <cell r="T1682" t="str">
            <v>С</v>
          </cell>
          <cell r="U1682" t="str">
            <v>Изолация на външна стена , Изолация на под, Изолация на покрив, Мерки по осветление, Подмяна на дограма</v>
          </cell>
          <cell r="V1682">
            <v>637694</v>
          </cell>
          <cell r="W1682">
            <v>185.15</v>
          </cell>
          <cell r="X1682">
            <v>46157.26</v>
          </cell>
          <cell r="Y1682">
            <v>722518.6</v>
          </cell>
          <cell r="Z1682">
            <v>15.6534</v>
          </cell>
          <cell r="AA1682" t="str">
            <v>„НП за ЕЕ на МЖС"</v>
          </cell>
          <cell r="AB1682">
            <v>45.03</v>
          </cell>
        </row>
        <row r="1683">
          <cell r="A1683">
            <v>176831151</v>
          </cell>
          <cell r="B1683" t="str">
            <v>СДРУЖЕНИЕ НА СОБСТВЕНИЦИТЕ СЛИВЕН-БЪЛГАРКА-33</v>
          </cell>
          <cell r="C1683" t="str">
            <v>МЖС БЛ 33 ЖК БЪЛГАРКА СЛИВЕН</v>
          </cell>
          <cell r="D1683" t="str">
            <v>обл.СЛИВЕН</v>
          </cell>
          <cell r="E1683" t="str">
            <v>общ.СЛИВЕН</v>
          </cell>
          <cell r="F1683" t="str">
            <v>гр.СЛИВЕН</v>
          </cell>
          <cell r="G1683" t="str">
            <v>"АРХОНТ" ЕООД</v>
          </cell>
          <cell r="H1683" t="str">
            <v>397АРХ074</v>
          </cell>
          <cell r="I1683">
            <v>42528</v>
          </cell>
          <cell r="J1683" t="str">
            <v>1989</v>
          </cell>
          <cell r="K1683">
            <v>5687.78</v>
          </cell>
          <cell r="L1683">
            <v>5011.6000000000004</v>
          </cell>
          <cell r="M1683">
            <v>183.5</v>
          </cell>
          <cell r="N1683">
            <v>117.56</v>
          </cell>
          <cell r="O1683">
            <v>582122</v>
          </cell>
          <cell r="P1683">
            <v>919693</v>
          </cell>
          <cell r="Q1683">
            <v>589142</v>
          </cell>
          <cell r="R1683">
            <v>264541</v>
          </cell>
          <cell r="S1683" t="str">
            <v>E</v>
          </cell>
          <cell r="T1683" t="str">
            <v>С</v>
          </cell>
          <cell r="U1683" t="str">
            <v>Изолация на външна стена , Изолация на под, Изолация на покрив, Мерки по осветление, Подмяна на дограма</v>
          </cell>
          <cell r="V1683">
            <v>330550</v>
          </cell>
          <cell r="W1683">
            <v>110.68</v>
          </cell>
          <cell r="X1683">
            <v>25825</v>
          </cell>
          <cell r="Y1683">
            <v>413191</v>
          </cell>
          <cell r="Z1683">
            <v>15.999599999999999</v>
          </cell>
          <cell r="AA1683" t="str">
            <v>„НП за ЕЕ на МЖС"</v>
          </cell>
          <cell r="AB1683">
            <v>35.94</v>
          </cell>
        </row>
        <row r="1684">
          <cell r="A1684">
            <v>176824406</v>
          </cell>
          <cell r="B1684" t="str">
            <v>СДРУЖЕНИЕ НА СОБСТВЕНИЦИТЕ СЛИВЕН-БЪЛГАРКА -21</v>
          </cell>
          <cell r="C1684" t="str">
            <v>МЖС БЛ 21 ЖК БЪЛГАРКА СЛИВЕН</v>
          </cell>
          <cell r="D1684" t="str">
            <v>обл.СЛИВЕН</v>
          </cell>
          <cell r="E1684" t="str">
            <v>общ.СЛИВЕН</v>
          </cell>
          <cell r="F1684" t="str">
            <v>гр.СЛИВЕН</v>
          </cell>
          <cell r="G1684" t="str">
            <v>"АРХОНТ" ЕООД</v>
          </cell>
          <cell r="H1684" t="str">
            <v>397АРХ075</v>
          </cell>
          <cell r="I1684">
            <v>42528</v>
          </cell>
          <cell r="J1684" t="str">
            <v>1975</v>
          </cell>
          <cell r="K1684">
            <v>7826.16</v>
          </cell>
          <cell r="L1684">
            <v>6980.4</v>
          </cell>
          <cell r="M1684">
            <v>160.69999999999999</v>
          </cell>
          <cell r="N1684">
            <v>82.3</v>
          </cell>
          <cell r="O1684">
            <v>705173</v>
          </cell>
          <cell r="P1684">
            <v>1121795</v>
          </cell>
          <cell r="Q1684">
            <v>574700</v>
          </cell>
          <cell r="R1684">
            <v>392347.4</v>
          </cell>
          <cell r="S1684" t="str">
            <v>E</v>
          </cell>
          <cell r="T1684" t="str">
            <v>С</v>
          </cell>
          <cell r="U1684" t="str">
            <v>Изолация на външна стена , Изолация на под, Изолация на покрив, Мерки по осветление, Подмяна на дограма</v>
          </cell>
          <cell r="V1684">
            <v>547088</v>
          </cell>
          <cell r="W1684">
            <v>187.87</v>
          </cell>
          <cell r="X1684">
            <v>44380</v>
          </cell>
          <cell r="Y1684">
            <v>650303</v>
          </cell>
          <cell r="Z1684">
            <v>14.653</v>
          </cell>
          <cell r="AA1684" t="str">
            <v>„НП за ЕЕ на МЖС"</v>
          </cell>
          <cell r="AB1684">
            <v>48.76</v>
          </cell>
        </row>
        <row r="1685">
          <cell r="A1685">
            <v>176825593</v>
          </cell>
          <cell r="B1685" t="str">
            <v>СДРУЖЕНИЕ НА СОБСТВЕНИЦИТЕ СЛИВЕН-БЪЛГАРКА-8</v>
          </cell>
          <cell r="C1685" t="str">
            <v>МЖС БЛ 8 КВ БЪЛГАРКА СЛИВЕН</v>
          </cell>
          <cell r="D1685" t="str">
            <v>обл.СЛИВЕН</v>
          </cell>
          <cell r="E1685" t="str">
            <v>общ.СЛИВЕН</v>
          </cell>
          <cell r="F1685" t="str">
            <v>гр.СЛИВЕН</v>
          </cell>
          <cell r="G1685" t="str">
            <v>"АРХОНТ" ЕООД</v>
          </cell>
          <cell r="H1685" t="str">
            <v>397АРХ076</v>
          </cell>
          <cell r="I1685">
            <v>42529</v>
          </cell>
          <cell r="J1685" t="str">
            <v>1976</v>
          </cell>
          <cell r="K1685">
            <v>7831.93</v>
          </cell>
          <cell r="L1685">
            <v>6994.8</v>
          </cell>
          <cell r="M1685">
            <v>150.30000000000001</v>
          </cell>
          <cell r="N1685">
            <v>79.8</v>
          </cell>
          <cell r="O1685">
            <v>633745</v>
          </cell>
          <cell r="P1685">
            <v>1051565</v>
          </cell>
          <cell r="Q1685">
            <v>557964</v>
          </cell>
          <cell r="R1685">
            <v>0</v>
          </cell>
          <cell r="S1685" t="str">
            <v>E</v>
          </cell>
          <cell r="T1685" t="str">
            <v>С</v>
          </cell>
          <cell r="U1685" t="str">
            <v>Изолация на външна стена , Изолация на покрив, Мерки по осветление, Подмяна на дограма</v>
          </cell>
          <cell r="V1685">
            <v>493611</v>
          </cell>
          <cell r="W1685">
            <v>136.32</v>
          </cell>
          <cell r="X1685">
            <v>47410</v>
          </cell>
          <cell r="Y1685">
            <v>631106</v>
          </cell>
          <cell r="Z1685">
            <v>13.3116</v>
          </cell>
          <cell r="AA1685" t="str">
            <v>„НП за ЕЕ на МЖС"</v>
          </cell>
          <cell r="AB1685">
            <v>46.94</v>
          </cell>
        </row>
        <row r="1686">
          <cell r="A1686">
            <v>176851556</v>
          </cell>
          <cell r="B1686" t="str">
            <v>СДРУЖЕНИЕ НА СОБСТВЕНИЦИТЕ СЛИВЕН-БЪЛГАРКА-22</v>
          </cell>
          <cell r="C1686" t="str">
            <v>МЖС БЛ 22 ЖК БЪЛГАРКА СЛИВЕН</v>
          </cell>
          <cell r="D1686" t="str">
            <v>обл.СЛИВЕН</v>
          </cell>
          <cell r="E1686" t="str">
            <v>общ.СЛИВЕН</v>
          </cell>
          <cell r="F1686" t="str">
            <v>гр.СЛИВЕН</v>
          </cell>
          <cell r="G1686" t="str">
            <v>"АРХОНТ" ЕООД</v>
          </cell>
          <cell r="H1686" t="str">
            <v>397АРХ077</v>
          </cell>
          <cell r="I1686">
            <v>42529</v>
          </cell>
          <cell r="J1686" t="str">
            <v>1977</v>
          </cell>
          <cell r="K1686">
            <v>5716.77</v>
          </cell>
          <cell r="L1686">
            <v>4802.5200000000004</v>
          </cell>
          <cell r="M1686">
            <v>150.30000000000001</v>
          </cell>
          <cell r="N1686">
            <v>75.900000000000006</v>
          </cell>
          <cell r="O1686">
            <v>466932</v>
          </cell>
          <cell r="P1686">
            <v>721738</v>
          </cell>
          <cell r="Q1686">
            <v>364674</v>
          </cell>
          <cell r="R1686">
            <v>265165</v>
          </cell>
          <cell r="S1686" t="str">
            <v>F</v>
          </cell>
          <cell r="T1686" t="str">
            <v>С</v>
          </cell>
          <cell r="U1686" t="str">
            <v>Изолация на външна стена , Изолация на под, Изолация на покрив, Мерки по осветление, Подмяна на дограма</v>
          </cell>
          <cell r="V1686">
            <v>361676</v>
          </cell>
          <cell r="W1686">
            <v>207.45</v>
          </cell>
          <cell r="X1686">
            <v>44720</v>
          </cell>
          <cell r="Y1686">
            <v>549016</v>
          </cell>
          <cell r="Z1686">
            <v>12.2767</v>
          </cell>
          <cell r="AA1686" t="str">
            <v>„НП за ЕЕ на МЖС"</v>
          </cell>
          <cell r="AB1686">
            <v>50.11</v>
          </cell>
        </row>
        <row r="1687">
          <cell r="A1687">
            <v>176842151</v>
          </cell>
          <cell r="B1687" t="str">
            <v>СДРУЖЕНИЕ НА СОБСТВЕНИЦИТЕ "КАМЧИЯ-СЕВЕР"- ДОЛНИ ЧИФЛИК</v>
          </cell>
          <cell r="C1687" t="str">
            <v>МЖС</v>
          </cell>
          <cell r="D1687" t="str">
            <v>обл.ВАРНА</v>
          </cell>
          <cell r="E1687" t="str">
            <v>общ.ДОЛНИ ЧИФЛИК</v>
          </cell>
          <cell r="F1687" t="str">
            <v>гр.ДОЛНИ ЧИФЛИК</v>
          </cell>
          <cell r="G1687" t="str">
            <v>"ПРОЕКТ ОВКХТГ и ЕЕ" ЕООД</v>
          </cell>
          <cell r="H1687" t="str">
            <v>398ВКЕ074</v>
          </cell>
          <cell r="I1687">
            <v>42333</v>
          </cell>
          <cell r="J1687" t="str">
            <v>1982</v>
          </cell>
          <cell r="K1687">
            <v>3600</v>
          </cell>
          <cell r="L1687">
            <v>2634</v>
          </cell>
          <cell r="M1687">
            <v>178.9</v>
          </cell>
          <cell r="N1687">
            <v>87.47</v>
          </cell>
          <cell r="O1687">
            <v>332809</v>
          </cell>
          <cell r="P1687">
            <v>471208</v>
          </cell>
          <cell r="Q1687">
            <v>230410</v>
          </cell>
          <cell r="R1687">
            <v>0</v>
          </cell>
          <cell r="S1687" t="str">
            <v>E</v>
          </cell>
          <cell r="T1687" t="str">
            <v>С</v>
          </cell>
          <cell r="U1687" t="str">
            <v>Изолация на външна стена , Изолация на под, Изолация на покрив, Мерки по осветление, Подмяна на дограма</v>
          </cell>
          <cell r="V1687">
            <v>240803</v>
          </cell>
          <cell r="W1687">
            <v>29.67</v>
          </cell>
          <cell r="X1687">
            <v>22178</v>
          </cell>
          <cell r="Y1687">
            <v>185462</v>
          </cell>
          <cell r="Z1687">
            <v>8.3623999999999992</v>
          </cell>
          <cell r="AA1687" t="str">
            <v>„НП за ЕЕ на МЖС"</v>
          </cell>
          <cell r="AB1687">
            <v>51.1</v>
          </cell>
        </row>
        <row r="1688">
          <cell r="A1688">
            <v>176841252</v>
          </cell>
          <cell r="B1688" t="str">
            <v>СДРУЖЕНИЕ НА СОБСТВЕНИЦИТЕ "КАМЧИЯ-82"</v>
          </cell>
          <cell r="C1688" t="str">
            <v>МЖС</v>
          </cell>
          <cell r="D1688" t="str">
            <v>обл.ВАРНА</v>
          </cell>
          <cell r="E1688" t="str">
            <v>общ.ДОЛНИ ЧИФЛИК</v>
          </cell>
          <cell r="F1688" t="str">
            <v>гр.ДОЛНИ ЧИФЛИК</v>
          </cell>
          <cell r="G1688" t="str">
            <v>"ПРОЕКТ ОВКХТГ и ЕЕ" ЕООД</v>
          </cell>
          <cell r="H1688" t="str">
            <v>398ВКЕ090</v>
          </cell>
          <cell r="I1688">
            <v>42401</v>
          </cell>
          <cell r="J1688" t="str">
            <v>1982</v>
          </cell>
          <cell r="K1688">
            <v>3895</v>
          </cell>
          <cell r="L1688">
            <v>2974.6</v>
          </cell>
          <cell r="M1688">
            <v>147</v>
          </cell>
          <cell r="N1688">
            <v>81.3</v>
          </cell>
          <cell r="O1688">
            <v>312498</v>
          </cell>
          <cell r="P1688">
            <v>469476</v>
          </cell>
          <cell r="Q1688">
            <v>259530</v>
          </cell>
          <cell r="R1688">
            <v>0</v>
          </cell>
          <cell r="S1688" t="str">
            <v>E</v>
          </cell>
          <cell r="T1688" t="str">
            <v>С</v>
          </cell>
          <cell r="U1688" t="str">
            <v>Изолация на външна стена , Изолация на под, Изолация на покрив, Мерки по осветление, Подмяна на дограма</v>
          </cell>
          <cell r="V1688">
            <v>209653</v>
          </cell>
          <cell r="W1688">
            <v>44.71</v>
          </cell>
          <cell r="X1688">
            <v>36658</v>
          </cell>
          <cell r="Y1688">
            <v>230949</v>
          </cell>
          <cell r="Z1688">
            <v>6.3</v>
          </cell>
          <cell r="AA1688" t="str">
            <v>„НП за ЕЕ на МЖС"</v>
          </cell>
          <cell r="AB1688">
            <v>44.65</v>
          </cell>
        </row>
        <row r="1689">
          <cell r="A1689">
            <v>176820703</v>
          </cell>
          <cell r="B1689" t="str">
            <v>СДРУЖЕНИЕ НА СОБСТВЕНИЦИТЕ В ЕТАЖНАТА СОБСТВЕНОСТ СЕВЕР - ГР. НОВА ЗАГОРА, ЖК. ЗАГОРЕ, БЛ. 13</v>
          </cell>
          <cell r="C1689" t="str">
            <v>МЖС-НОВА ЗАГОРА, "ЗАГОРЕ" БЛ. 13</v>
          </cell>
          <cell r="D1689" t="str">
            <v>обл.СЛИВЕН</v>
          </cell>
          <cell r="E1689" t="str">
            <v>общ.НОВА ЗАГОРА</v>
          </cell>
          <cell r="F1689" t="str">
            <v>гр.НОВА ЗАГОРА</v>
          </cell>
          <cell r="G1689" t="str">
            <v>"РИСК ИНЖЕНЕРИНГ" АД</v>
          </cell>
          <cell r="H1689" t="str">
            <v>400РИД005</v>
          </cell>
          <cell r="I1689">
            <v>42249</v>
          </cell>
          <cell r="J1689" t="str">
            <v>1981</v>
          </cell>
          <cell r="K1689">
            <v>5785</v>
          </cell>
          <cell r="L1689">
            <v>4158.8999999999996</v>
          </cell>
          <cell r="M1689">
            <v>167.8</v>
          </cell>
          <cell r="N1689">
            <v>73.400000000000006</v>
          </cell>
          <cell r="O1689">
            <v>697983</v>
          </cell>
          <cell r="P1689">
            <v>697983</v>
          </cell>
          <cell r="Q1689">
            <v>305100</v>
          </cell>
          <cell r="R1689">
            <v>0</v>
          </cell>
          <cell r="S1689" t="str">
            <v>F</v>
          </cell>
          <cell r="T1689" t="str">
            <v>С</v>
          </cell>
          <cell r="U1689" t="str">
            <v>ВЕИ, Изолация на външна стена , Изолация на под, Изолация на покрив, Мерки по осветление, Подмяна на дограма</v>
          </cell>
          <cell r="V1689">
            <v>392882</v>
          </cell>
          <cell r="W1689">
            <v>218.84</v>
          </cell>
          <cell r="X1689">
            <v>47073</v>
          </cell>
          <cell r="Y1689">
            <v>599543</v>
          </cell>
          <cell r="Z1689">
            <v>12.7364</v>
          </cell>
          <cell r="AA1689" t="str">
            <v>„НП за ЕЕ на МЖС"</v>
          </cell>
          <cell r="AB1689">
            <v>56.28</v>
          </cell>
        </row>
        <row r="1690">
          <cell r="A1690">
            <v>176820685</v>
          </cell>
          <cell r="B1690" t="str">
            <v>СДРУЖЕНИЕ НА СОБСТВЕНИЦИТЕ В ЕТАЖНАТА СОБСТВЕНОСТ ЗАГОРЕ 14, ГР. НОВА ЗАГОРА</v>
          </cell>
          <cell r="C1690" t="str">
            <v>МЖС-НОВА ЗАГОРА, "ЗАГОРЕ" БЛ. 14</v>
          </cell>
          <cell r="D1690" t="str">
            <v>обл.СЛИВЕН</v>
          </cell>
          <cell r="E1690" t="str">
            <v>общ.НОВА ЗАГОРА</v>
          </cell>
          <cell r="F1690" t="str">
            <v>гр.НОВА ЗАГОРА</v>
          </cell>
          <cell r="G1690" t="str">
            <v>"РИСК ИНЖЕНЕРИНГ" АД</v>
          </cell>
          <cell r="H1690" t="str">
            <v>400РИД006</v>
          </cell>
          <cell r="I1690">
            <v>42246</v>
          </cell>
          <cell r="J1690" t="str">
            <v>1981</v>
          </cell>
          <cell r="K1690">
            <v>5785</v>
          </cell>
          <cell r="L1690">
            <v>4008.4</v>
          </cell>
          <cell r="M1690">
            <v>180.8</v>
          </cell>
          <cell r="N1690">
            <v>72.7</v>
          </cell>
          <cell r="O1690">
            <v>724666</v>
          </cell>
          <cell r="P1690">
            <v>724666</v>
          </cell>
          <cell r="Q1690">
            <v>291200</v>
          </cell>
          <cell r="R1690">
            <v>0</v>
          </cell>
          <cell r="S1690" t="str">
            <v>G</v>
          </cell>
          <cell r="T1690" t="str">
            <v>С</v>
          </cell>
          <cell r="U1690" t="str">
            <v>ВЕИ, Изолация на външна стена , Изолация на под, Изолация на покрив, Мерки по осветление, Подмяна на дограма</v>
          </cell>
          <cell r="V1690">
            <v>433275</v>
          </cell>
          <cell r="W1690">
            <v>239.1</v>
          </cell>
          <cell r="X1690">
            <v>47438</v>
          </cell>
          <cell r="Y1690">
            <v>631922</v>
          </cell>
          <cell r="Z1690">
            <v>13.321</v>
          </cell>
          <cell r="AA1690" t="str">
            <v>„НП за ЕЕ на МЖС"</v>
          </cell>
          <cell r="AB1690">
            <v>59.78</v>
          </cell>
        </row>
        <row r="1691">
          <cell r="A1691">
            <v>176818816</v>
          </cell>
          <cell r="B1691" t="str">
            <v>СДРУЖЕНИЕ НА СОБСТВЕНИЦИТЕ В ЕТАЖНА СОБСТВЕНОСТ Ж.К. "ЗАГОРЕ", БЛ. 16, ГР. НОВА ЗАГОРА</v>
          </cell>
          <cell r="C1691" t="str">
            <v>МЖС-НОВА ЗАГОРА, "ЗАГОРЕ" БЛ. 16</v>
          </cell>
          <cell r="D1691" t="str">
            <v>обл.СЛИВЕН</v>
          </cell>
          <cell r="E1691" t="str">
            <v>общ.НОВА ЗАГОРА</v>
          </cell>
          <cell r="F1691" t="str">
            <v>гр.НОВА ЗАГОРА</v>
          </cell>
          <cell r="G1691" t="str">
            <v>"РИСК ИНЖЕНЕРИНГ" АД</v>
          </cell>
          <cell r="H1691" t="str">
            <v>400РИД007</v>
          </cell>
          <cell r="I1691">
            <v>42258</v>
          </cell>
          <cell r="J1691" t="str">
            <v>1989</v>
          </cell>
          <cell r="K1691">
            <v>6436</v>
          </cell>
          <cell r="L1691">
            <v>5160.8999999999996</v>
          </cell>
          <cell r="M1691">
            <v>191.8</v>
          </cell>
          <cell r="N1691">
            <v>75.5</v>
          </cell>
          <cell r="O1691">
            <v>989874</v>
          </cell>
          <cell r="P1691">
            <v>989874</v>
          </cell>
          <cell r="Q1691">
            <v>389600</v>
          </cell>
          <cell r="R1691">
            <v>0</v>
          </cell>
          <cell r="S1691" t="str">
            <v>G</v>
          </cell>
          <cell r="T1691" t="str">
            <v>С</v>
          </cell>
          <cell r="U1691" t="str">
            <v>ВЕИ, Изолация на външна стена , Изолация на под, Изолация на покрив, Мерки по осветление, Подмяна на дограма</v>
          </cell>
          <cell r="V1691">
            <v>600254</v>
          </cell>
          <cell r="W1691">
            <v>351.7</v>
          </cell>
          <cell r="X1691">
            <v>69265</v>
          </cell>
          <cell r="Y1691">
            <v>742883</v>
          </cell>
          <cell r="Z1691">
            <v>10.725199999999999</v>
          </cell>
          <cell r="AA1691" t="str">
            <v>„НП за ЕЕ на МЖС"</v>
          </cell>
          <cell r="AB1691">
            <v>60.63</v>
          </cell>
        </row>
        <row r="1692">
          <cell r="A1692">
            <v>176828504</v>
          </cell>
          <cell r="B1692" t="str">
            <v>Сдружение на собствениците в етажната собственост на бл.10, гр. Нова Загора, ж.к. Загоре, бл.10</v>
          </cell>
          <cell r="C1692" t="str">
            <v>МЖС-НОВА ЗАГОРА, "ЗАГОРЕ" БЛ. 10</v>
          </cell>
          <cell r="D1692" t="str">
            <v>обл.СЛИВЕН</v>
          </cell>
          <cell r="E1692" t="str">
            <v>общ.НОВА ЗАГОРА</v>
          </cell>
          <cell r="F1692" t="str">
            <v>гр.НОВА ЗАГОРА</v>
          </cell>
          <cell r="G1692" t="str">
            <v>"РИСК ИНЖЕНЕРИНГ" АД</v>
          </cell>
          <cell r="H1692" t="str">
            <v>400РИД008</v>
          </cell>
          <cell r="I1692">
            <v>42254</v>
          </cell>
          <cell r="J1692" t="str">
            <v>1979</v>
          </cell>
          <cell r="K1692">
            <v>5709.6</v>
          </cell>
          <cell r="L1692">
            <v>4147.6000000000004</v>
          </cell>
          <cell r="M1692">
            <v>185.3</v>
          </cell>
          <cell r="N1692">
            <v>73.900000000000006</v>
          </cell>
          <cell r="O1692">
            <v>768548</v>
          </cell>
          <cell r="P1692">
            <v>768548</v>
          </cell>
          <cell r="Q1692">
            <v>306400</v>
          </cell>
          <cell r="R1692">
            <v>0</v>
          </cell>
          <cell r="S1692" t="str">
            <v>G</v>
          </cell>
          <cell r="T1692" t="str">
            <v>С</v>
          </cell>
          <cell r="U1692" t="str">
            <v>ВЕИ, Изолация на външна стена , Изолация на под, Изолация на покрив, Мерки по осветление, Подмяна на дограма</v>
          </cell>
          <cell r="V1692">
            <v>462133</v>
          </cell>
          <cell r="W1692">
            <v>263.07</v>
          </cell>
          <cell r="X1692">
            <v>54740</v>
          </cell>
          <cell r="Y1692">
            <v>682326</v>
          </cell>
          <cell r="Z1692">
            <v>12.4648</v>
          </cell>
          <cell r="AA1692" t="str">
            <v>„НП за ЕЕ на МЖС"</v>
          </cell>
          <cell r="AB1692">
            <v>60.13</v>
          </cell>
        </row>
        <row r="1693">
          <cell r="A1693">
            <v>176821342</v>
          </cell>
          <cell r="B1693" t="str">
            <v>СДРУЖЕНИЕ НА СОБСТВЕНИЦИТЕ НА ЕТАЖНА СОБСТВЕНОСТ НА БЛ. 9, ГР. НОВА ЗАГОРА, ОБЩИНА НОВА ЗАГОРА, ЖК.</v>
          </cell>
          <cell r="C1693" t="str">
            <v>МЖС-НОВА ЗАГОРА, "ЗАГОРЕ" БЛ. 9</v>
          </cell>
          <cell r="D1693" t="str">
            <v>обл.СЛИВЕН</v>
          </cell>
          <cell r="E1693" t="str">
            <v>общ.НОВА ЗАГОРА</v>
          </cell>
          <cell r="F1693" t="str">
            <v>гр.НОВА ЗАГОРА</v>
          </cell>
          <cell r="G1693" t="str">
            <v>"РИСК ИНЖЕНЕРИНГ" АД</v>
          </cell>
          <cell r="H1693" t="str">
            <v>400РИД009</v>
          </cell>
          <cell r="I1693">
            <v>42258</v>
          </cell>
          <cell r="J1693" t="str">
            <v>1979</v>
          </cell>
          <cell r="K1693">
            <v>6102</v>
          </cell>
          <cell r="L1693">
            <v>4234.8</v>
          </cell>
          <cell r="M1693">
            <v>206.3</v>
          </cell>
          <cell r="N1693">
            <v>75.5</v>
          </cell>
          <cell r="O1693">
            <v>873809</v>
          </cell>
          <cell r="P1693">
            <v>873809</v>
          </cell>
          <cell r="Q1693">
            <v>313500</v>
          </cell>
          <cell r="R1693">
            <v>0</v>
          </cell>
          <cell r="S1693" t="str">
            <v>G</v>
          </cell>
          <cell r="T1693" t="str">
            <v>С</v>
          </cell>
          <cell r="U1693" t="str">
            <v>ВЕИ, Изолация на външна стена , Изолация на под, Изолация на покрив, Мерки по осветление, Подмяна на дограма</v>
          </cell>
          <cell r="V1693">
            <v>560294</v>
          </cell>
          <cell r="W1693">
            <v>284.5</v>
          </cell>
          <cell r="X1693">
            <v>71578</v>
          </cell>
          <cell r="Y1693">
            <v>794350</v>
          </cell>
          <cell r="Z1693">
            <v>11.0976</v>
          </cell>
          <cell r="AA1693" t="str">
            <v>„НП за ЕЕ на МЖС"</v>
          </cell>
          <cell r="AB1693">
            <v>64.12</v>
          </cell>
        </row>
        <row r="1694">
          <cell r="A1694">
            <v>176890178</v>
          </cell>
          <cell r="B1694" t="str">
            <v>СДРУЖЕНИЕ"ДРУЖБА бл.411А от вх.Е до вх.К"гр.ПЛЕВЕН,жк."ДРУЖБА бл.411А</v>
          </cell>
          <cell r="C1694" t="str">
            <v>МЖС</v>
          </cell>
          <cell r="D1694" t="str">
            <v>обл.ПЛЕВЕН</v>
          </cell>
          <cell r="E1694" t="str">
            <v>общ.ПЛЕВЕН</v>
          </cell>
          <cell r="F1694" t="str">
            <v>гр.ПЛЕВЕН</v>
          </cell>
          <cell r="G1694" t="str">
            <v>"РИСК ИНЖЕНЕРИНГ" АД</v>
          </cell>
          <cell r="H1694" t="str">
            <v>400РИД010</v>
          </cell>
          <cell r="I1694">
            <v>42516</v>
          </cell>
          <cell r="J1694" t="str">
            <v>1989</v>
          </cell>
          <cell r="K1694">
            <v>8632</v>
          </cell>
          <cell r="L1694">
            <v>7806</v>
          </cell>
          <cell r="M1694">
            <v>200.8</v>
          </cell>
          <cell r="N1694">
            <v>101</v>
          </cell>
          <cell r="O1694">
            <v>1103015</v>
          </cell>
          <cell r="P1694">
            <v>1462527</v>
          </cell>
          <cell r="Q1694">
            <v>735800</v>
          </cell>
          <cell r="R1694">
            <v>0</v>
          </cell>
          <cell r="S1694" t="str">
            <v>F</v>
          </cell>
          <cell r="T1694" t="str">
            <v>С</v>
          </cell>
          <cell r="U1694" t="str">
            <v>Изолация на външна стена , Изолация на под, Изолация на покрив, Мерки по осветление, Подмяна на дограма</v>
          </cell>
          <cell r="V1694">
            <v>726723</v>
          </cell>
          <cell r="W1694">
            <v>167.9</v>
          </cell>
          <cell r="X1694">
            <v>84493</v>
          </cell>
          <cell r="Y1694">
            <v>711619</v>
          </cell>
          <cell r="Z1694">
            <v>8.4222000000000001</v>
          </cell>
          <cell r="AA1694" t="str">
            <v>„НП за ЕЕ на МЖС"</v>
          </cell>
          <cell r="AB1694">
            <v>49.68</v>
          </cell>
        </row>
        <row r="1695">
          <cell r="A1695">
            <v>176815880</v>
          </cell>
          <cell r="B1695" t="str">
            <v>СДРУЖЕНИЕ НА СОБСТВЕНИЦИТЕ "ЕДИНСТВО 1982 ДИМИТРОВГРАД ул.ЗАХАРИ ЗОГРАФ 18"</v>
          </cell>
          <cell r="C1695" t="str">
            <v>МЖС-ДИМИТРОВГРАД, "З. ЗОГРАФ" 18</v>
          </cell>
          <cell r="D1695" t="str">
            <v>обл.ХАСКОВО</v>
          </cell>
          <cell r="E1695" t="str">
            <v>общ.ДИМИТРОВГРАД</v>
          </cell>
          <cell r="F1695" t="str">
            <v>гр.ДИМИТРОВГРАД</v>
          </cell>
          <cell r="G1695" t="str">
            <v>"ИНФО ЕНЕРДЖИ КОНСУЛТ" ООД</v>
          </cell>
          <cell r="H1695" t="str">
            <v>401ИЕК001</v>
          </cell>
          <cell r="I1695">
            <v>42118</v>
          </cell>
          <cell r="J1695" t="str">
            <v>1982</v>
          </cell>
          <cell r="K1695">
            <v>3709.14</v>
          </cell>
          <cell r="L1695">
            <v>3061.12</v>
          </cell>
          <cell r="M1695">
            <v>111.1</v>
          </cell>
          <cell r="N1695">
            <v>38</v>
          </cell>
          <cell r="O1695">
            <v>165262</v>
          </cell>
          <cell r="P1695">
            <v>340113</v>
          </cell>
          <cell r="Q1695">
            <v>116300</v>
          </cell>
          <cell r="R1695">
            <v>0</v>
          </cell>
          <cell r="S1695" t="str">
            <v>F</v>
          </cell>
          <cell r="T1695" t="str">
            <v>B</v>
          </cell>
          <cell r="U1695" t="str">
            <v>Изолация на външна стена , Изолация на под, Изолация на покрив, Мерки по осветление, Подмяна на дограма</v>
          </cell>
          <cell r="V1695">
            <v>223698</v>
          </cell>
          <cell r="W1695">
            <v>550</v>
          </cell>
          <cell r="X1695">
            <v>46080</v>
          </cell>
          <cell r="Y1695">
            <v>399323</v>
          </cell>
          <cell r="Z1695">
            <v>8.6658000000000008</v>
          </cell>
          <cell r="AA1695" t="str">
            <v>„НП за ЕЕ на МЖС"</v>
          </cell>
          <cell r="AB1695">
            <v>65.77</v>
          </cell>
        </row>
        <row r="1696">
          <cell r="A1696">
            <v>176823852</v>
          </cell>
          <cell r="B1696" t="str">
            <v>СДРУЖЕНИЕ НА СОБСТВЕНИЦИТЕ, ГР. СЕВЛИЕВО, УЛ. "ХАН АСПАРУХ" #3, БЛ. ХРИСТО БОТЕВ 1</v>
          </cell>
          <cell r="C1696" t="str">
            <v>ЖИЛ. БЛОК "ХРИСТО БОТЕВ" 1-СЕВЛИЕВО</v>
          </cell>
          <cell r="D1696" t="str">
            <v>обл.ГАБРОВО</v>
          </cell>
          <cell r="E1696" t="str">
            <v>общ.СЕВЛИЕВО</v>
          </cell>
          <cell r="F1696" t="str">
            <v>гр.СЕВЛИЕВО</v>
          </cell>
          <cell r="G1696" t="str">
            <v>"ЕС-ЕНЕРДЖИ ПРОЕКТ" ЕООД</v>
          </cell>
          <cell r="H1696" t="str">
            <v>402ЕСС001</v>
          </cell>
          <cell r="I1696">
            <v>42163</v>
          </cell>
          <cell r="J1696" t="str">
            <v>1989</v>
          </cell>
          <cell r="K1696">
            <v>4809</v>
          </cell>
          <cell r="L1696">
            <v>4150</v>
          </cell>
          <cell r="M1696">
            <v>286</v>
          </cell>
          <cell r="N1696">
            <v>92.4</v>
          </cell>
          <cell r="O1696">
            <v>718585</v>
          </cell>
          <cell r="P1696">
            <v>1186695</v>
          </cell>
          <cell r="Q1696">
            <v>383440</v>
          </cell>
          <cell r="R1696">
            <v>0</v>
          </cell>
          <cell r="S1696" t="str">
            <v>F</v>
          </cell>
          <cell r="T1696" t="str">
            <v>С</v>
          </cell>
          <cell r="U1696" t="str">
            <v>Изолация на външна стена , Изолация на под, Изолация на покрив, Подмяна на дограма</v>
          </cell>
          <cell r="V1696">
            <v>803251</v>
          </cell>
          <cell r="W1696">
            <v>87.12</v>
          </cell>
          <cell r="X1696">
            <v>51003</v>
          </cell>
          <cell r="Y1696">
            <v>598258</v>
          </cell>
          <cell r="Z1696">
            <v>11.729799999999999</v>
          </cell>
          <cell r="AA1696" t="str">
            <v>„НП за ЕЕ на МЖС"</v>
          </cell>
          <cell r="AB1696">
            <v>67.680000000000007</v>
          </cell>
        </row>
        <row r="1697">
          <cell r="A1697">
            <v>176821591</v>
          </cell>
          <cell r="B1697" t="str">
            <v>СДРУЖЕНИЕ НА СОБСТВЕНИЦИТЕ "ГР. ЕТРОПОЛЕ КВ.20, БЛ.12 - ЕЛАЦИТЕ</v>
          </cell>
          <cell r="C1697" t="str">
            <v>МЖС</v>
          </cell>
          <cell r="D1697" t="str">
            <v>обл.СОФИЯ-ОБЛАСТ</v>
          </cell>
          <cell r="E1697" t="str">
            <v>общ.ЕТРОПОЛЕ</v>
          </cell>
          <cell r="F1697" t="str">
            <v>гр.ЕТРОПОЛЕ</v>
          </cell>
          <cell r="G1697" t="str">
            <v>"ЕС-ЕНЕРДЖИ ПРОЕКТ" ЕООД</v>
          </cell>
          <cell r="H1697" t="str">
            <v>402ЕСС002</v>
          </cell>
          <cell r="I1697">
            <v>42171</v>
          </cell>
          <cell r="J1697" t="str">
            <v>1977</v>
          </cell>
          <cell r="K1697">
            <v>4375</v>
          </cell>
          <cell r="L1697">
            <v>4254</v>
          </cell>
          <cell r="M1697">
            <v>343</v>
          </cell>
          <cell r="N1697">
            <v>116</v>
          </cell>
          <cell r="O1697">
            <v>1069529</v>
          </cell>
          <cell r="P1697">
            <v>1459485</v>
          </cell>
          <cell r="Q1697">
            <v>493700</v>
          </cell>
          <cell r="R1697">
            <v>0</v>
          </cell>
          <cell r="S1697" t="str">
            <v>G</v>
          </cell>
          <cell r="T1697" t="str">
            <v>С</v>
          </cell>
          <cell r="U1697" t="str">
            <v>ВЕИ, Изолация на външна стена , Подмяна на дограма</v>
          </cell>
          <cell r="V1697">
            <v>965758</v>
          </cell>
          <cell r="W1697">
            <v>145.19999999999999</v>
          </cell>
          <cell r="X1697">
            <v>64321</v>
          </cell>
          <cell r="Y1697">
            <v>450552</v>
          </cell>
          <cell r="Z1697">
            <v>7.0046999999999997</v>
          </cell>
          <cell r="AA1697" t="str">
            <v>„НП за ЕЕ на МЖС"</v>
          </cell>
          <cell r="AB1697">
            <v>66.17</v>
          </cell>
        </row>
        <row r="1698">
          <cell r="A1698">
            <v>176832716</v>
          </cell>
          <cell r="B1698" t="str">
            <v>СДРУЖЕНИЕ НА СОБСТВЕНИЦИТЕ "НАДЕЖДА-ГР. ЕТРОПОЛЕ, БУЛ. РУСКИ # 188, КВ. 132, БЛ. 1</v>
          </cell>
          <cell r="C1698" t="str">
            <v>МЖС</v>
          </cell>
          <cell r="D1698" t="str">
            <v>обл.СОФИЯ-ОБЛАСТ</v>
          </cell>
          <cell r="E1698" t="str">
            <v>общ.ЕТРОПОЛЕ</v>
          </cell>
          <cell r="F1698" t="str">
            <v>гр.ЕТРОПОЛЕ</v>
          </cell>
          <cell r="G1698" t="str">
            <v>"ЕС-ЕНЕРДЖИ ПРОЕКТ" ЕООД</v>
          </cell>
          <cell r="H1698" t="str">
            <v>402ЕСС003</v>
          </cell>
          <cell r="I1698">
            <v>42177</v>
          </cell>
          <cell r="J1698" t="str">
            <v>1990</v>
          </cell>
          <cell r="K1698">
            <v>5715</v>
          </cell>
          <cell r="L1698">
            <v>5517</v>
          </cell>
          <cell r="M1698">
            <v>368.8</v>
          </cell>
          <cell r="N1698">
            <v>111.9</v>
          </cell>
          <cell r="O1698">
            <v>1463698</v>
          </cell>
          <cell r="P1698">
            <v>2034580</v>
          </cell>
          <cell r="Q1698">
            <v>617380</v>
          </cell>
          <cell r="R1698">
            <v>0</v>
          </cell>
          <cell r="S1698" t="str">
            <v>G</v>
          </cell>
          <cell r="T1698" t="str">
            <v>С</v>
          </cell>
          <cell r="U1698" t="str">
            <v>Изолация на външна стена , Изолация на под, Изолация на покрив, Подмяна на дограма</v>
          </cell>
          <cell r="V1698">
            <v>1417201</v>
          </cell>
          <cell r="W1698">
            <v>89.9</v>
          </cell>
          <cell r="X1698">
            <v>75337</v>
          </cell>
          <cell r="Y1698">
            <v>583108</v>
          </cell>
          <cell r="Z1698">
            <v>7.7398999999999996</v>
          </cell>
          <cell r="AA1698" t="str">
            <v>„НП за ЕЕ на МЖС"</v>
          </cell>
          <cell r="AB1698">
            <v>69.650000000000006</v>
          </cell>
        </row>
        <row r="1699">
          <cell r="A1699">
            <v>176835324</v>
          </cell>
          <cell r="B1699" t="str">
            <v>СДРУЖЕНИЕ НА СОБСТВЕНИЦИТЕ "ОПТИМИСТ, ГР. ПРАВЕЦ, Ж.К. СЕВЕР, БЛ.201</v>
          </cell>
          <cell r="C1699" t="str">
            <v>МЖС -ПРАВЕЦ-БЛ.201</v>
          </cell>
          <cell r="D1699" t="str">
            <v>обл.СОФИЯ-ОБЛАСТ</v>
          </cell>
          <cell r="E1699" t="str">
            <v>общ.ПРАВЕЦ</v>
          </cell>
          <cell r="F1699" t="str">
            <v>гр.ПРАВЕЦ</v>
          </cell>
          <cell r="G1699" t="str">
            <v>"ЕС-ЕНЕРДЖИ ПРОЕКТ" ЕООД</v>
          </cell>
          <cell r="H1699" t="str">
            <v>402ЕСС004</v>
          </cell>
          <cell r="I1699">
            <v>42198</v>
          </cell>
          <cell r="J1699" t="str">
            <v>1983</v>
          </cell>
          <cell r="K1699">
            <v>2841</v>
          </cell>
          <cell r="L1699">
            <v>2774</v>
          </cell>
          <cell r="M1699">
            <v>253.9</v>
          </cell>
          <cell r="N1699">
            <v>100.3</v>
          </cell>
          <cell r="O1699">
            <v>476048</v>
          </cell>
          <cell r="P1699">
            <v>704383</v>
          </cell>
          <cell r="Q1699">
            <v>278300</v>
          </cell>
          <cell r="R1699">
            <v>0</v>
          </cell>
          <cell r="S1699" t="str">
            <v>F</v>
          </cell>
          <cell r="T1699" t="str">
            <v>С</v>
          </cell>
          <cell r="U1699" t="str">
            <v>Изолация на външна стена , Изолация на под, Изолация на покрив</v>
          </cell>
          <cell r="V1699">
            <v>426069</v>
          </cell>
          <cell r="W1699">
            <v>59.11</v>
          </cell>
          <cell r="X1699">
            <v>31509</v>
          </cell>
          <cell r="Y1699">
            <v>316631</v>
          </cell>
          <cell r="Z1699">
            <v>10.0489</v>
          </cell>
          <cell r="AA1699" t="str">
            <v>„НП за ЕЕ на МЖС"</v>
          </cell>
          <cell r="AB1699">
            <v>60.48</v>
          </cell>
        </row>
        <row r="1700">
          <cell r="A1700">
            <v>176835299</v>
          </cell>
          <cell r="B1700" t="str">
            <v>СДРУЖЕНИЕ НА СОБСТВЕНИЦИТЕ "ТОПЪЛ ДОМ-БЛОК 205,Ж.К.СЕВЕР, ГР.ПРАВЕЦ</v>
          </cell>
          <cell r="C1700" t="str">
            <v>МЖС ПРАВЕЦ-БЛ.205</v>
          </cell>
          <cell r="D1700" t="str">
            <v>обл.СОФИЯ-ОБЛАСТ</v>
          </cell>
          <cell r="E1700" t="str">
            <v>общ.ПРАВЕЦ</v>
          </cell>
          <cell r="F1700" t="str">
            <v>гр.ПРАВЕЦ</v>
          </cell>
          <cell r="G1700" t="str">
            <v>"ЕС-ЕНЕРДЖИ ПРОЕКТ" ЕООД</v>
          </cell>
          <cell r="H1700" t="str">
            <v>402ЕСС005</v>
          </cell>
          <cell r="I1700">
            <v>42198</v>
          </cell>
          <cell r="J1700" t="str">
            <v>1983</v>
          </cell>
          <cell r="K1700">
            <v>2829</v>
          </cell>
          <cell r="L1700">
            <v>2743</v>
          </cell>
          <cell r="M1700">
            <v>323</v>
          </cell>
          <cell r="N1700">
            <v>112</v>
          </cell>
          <cell r="O1700">
            <v>618648</v>
          </cell>
          <cell r="P1700">
            <v>886380</v>
          </cell>
          <cell r="Q1700">
            <v>307180</v>
          </cell>
          <cell r="R1700">
            <v>0</v>
          </cell>
          <cell r="S1700" t="str">
            <v>G</v>
          </cell>
          <cell r="T1700" t="str">
            <v>С</v>
          </cell>
          <cell r="U1700" t="str">
            <v>Изолация на външна стена , Изолация на под, Подмяна на дограма</v>
          </cell>
          <cell r="V1700">
            <v>579200</v>
          </cell>
          <cell r="W1700">
            <v>43.37</v>
          </cell>
          <cell r="X1700">
            <v>32912</v>
          </cell>
          <cell r="Y1700">
            <v>341312</v>
          </cell>
          <cell r="Z1700">
            <v>10.3704</v>
          </cell>
          <cell r="AA1700" t="str">
            <v>„НП за ЕЕ на МЖС"</v>
          </cell>
          <cell r="AB1700">
            <v>65.34</v>
          </cell>
        </row>
        <row r="1701">
          <cell r="A1701">
            <v>176836515</v>
          </cell>
          <cell r="B1701" t="str">
            <v>СС "БЛОК 110, Ж.К. СЕВЕР, ГР. ПРАВЕЦ</v>
          </cell>
          <cell r="C1701" t="str">
            <v>МЖС ПРАВЕЦ-БЛ,110</v>
          </cell>
          <cell r="D1701" t="str">
            <v>обл.СОФИЯ-ОБЛАСТ</v>
          </cell>
          <cell r="E1701" t="str">
            <v>общ.ПРАВЕЦ</v>
          </cell>
          <cell r="F1701" t="str">
            <v>гр.ПРАВЕЦ</v>
          </cell>
          <cell r="G1701" t="str">
            <v>"ЕС-ЕНЕРДЖИ ПРОЕКТ" ЕООД</v>
          </cell>
          <cell r="H1701" t="str">
            <v>402ЕСС006</v>
          </cell>
          <cell r="I1701">
            <v>42198</v>
          </cell>
          <cell r="J1701" t="str">
            <v>1977</v>
          </cell>
          <cell r="K1701">
            <v>4536</v>
          </cell>
          <cell r="L1701">
            <v>3896</v>
          </cell>
          <cell r="M1701">
            <v>266.2</v>
          </cell>
          <cell r="N1701">
            <v>107.4</v>
          </cell>
          <cell r="O1701">
            <v>672651</v>
          </cell>
          <cell r="P1701">
            <v>1037240</v>
          </cell>
          <cell r="Q1701">
            <v>418500</v>
          </cell>
          <cell r="R1701">
            <v>0</v>
          </cell>
          <cell r="S1701" t="str">
            <v>G</v>
          </cell>
          <cell r="T1701" t="str">
            <v>С</v>
          </cell>
          <cell r="U1701" t="str">
            <v>Изолация на външна стена , Изолация на под, Подмяна на дограма</v>
          </cell>
          <cell r="V1701">
            <v>619280</v>
          </cell>
          <cell r="W1701">
            <v>90.9</v>
          </cell>
          <cell r="X1701">
            <v>44266</v>
          </cell>
          <cell r="Y1701">
            <v>465953</v>
          </cell>
          <cell r="Z1701">
            <v>10.526199999999999</v>
          </cell>
          <cell r="AA1701" t="str">
            <v>„НП за ЕЕ на МЖС"</v>
          </cell>
          <cell r="AB1701">
            <v>59.7</v>
          </cell>
        </row>
        <row r="1702">
          <cell r="A1702">
            <v>176835041</v>
          </cell>
          <cell r="B1702" t="str">
            <v>СДРУЖЕНИЕ НА СОБСТВЕНИЦИТЕ "ГРАД ПРАВЕЦ,  Ж.К СЕВЕР, БЛ.210</v>
          </cell>
          <cell r="C1702" t="str">
            <v>МЖС ПРАВЕЦ БЛ.210</v>
          </cell>
          <cell r="D1702" t="str">
            <v>обл.СОФИЯ-ОБЛАСТ</v>
          </cell>
          <cell r="E1702" t="str">
            <v>общ.ПРАВЕЦ</v>
          </cell>
          <cell r="F1702" t="str">
            <v>гр.ПРАВЕЦ</v>
          </cell>
          <cell r="G1702" t="str">
            <v>"ЕС-ЕНЕРДЖИ ПРОЕКТ" ЕООД</v>
          </cell>
          <cell r="H1702" t="str">
            <v>402ЕСС007</v>
          </cell>
          <cell r="I1702">
            <v>42198</v>
          </cell>
          <cell r="J1702" t="str">
            <v>1985</v>
          </cell>
          <cell r="K1702">
            <v>2821</v>
          </cell>
          <cell r="L1702">
            <v>2449</v>
          </cell>
          <cell r="M1702">
            <v>309.3</v>
          </cell>
          <cell r="N1702">
            <v>109.3</v>
          </cell>
          <cell r="O1702">
            <v>579532</v>
          </cell>
          <cell r="P1702">
            <v>757491</v>
          </cell>
          <cell r="Q1702">
            <v>267660</v>
          </cell>
          <cell r="R1702">
            <v>0</v>
          </cell>
          <cell r="S1702" t="str">
            <v>G</v>
          </cell>
          <cell r="T1702" t="str">
            <v>С</v>
          </cell>
          <cell r="U1702" t="str">
            <v>Изолация на външна стена , Изолация на под, Подмяна на дограма</v>
          </cell>
          <cell r="V1702">
            <v>489826</v>
          </cell>
          <cell r="W1702">
            <v>62.8</v>
          </cell>
          <cell r="X1702">
            <v>35610</v>
          </cell>
          <cell r="Y1702">
            <v>397719</v>
          </cell>
          <cell r="Z1702">
            <v>11.168699999999999</v>
          </cell>
          <cell r="AA1702" t="str">
            <v>„НП за ЕЕ на МЖС"</v>
          </cell>
          <cell r="AB1702">
            <v>64.66</v>
          </cell>
        </row>
        <row r="1703">
          <cell r="A1703">
            <v>176835936</v>
          </cell>
          <cell r="B1703" t="str">
            <v>СДРУЖЕНИЕ НА СОБСТВЕНИЦИТЕ, БЛОК 306,Ж.К. СЕВЕР, ГР. ПРАВЕЦ</v>
          </cell>
          <cell r="C1703" t="str">
            <v>МЖС ПРАВЕЦ-БЛ.306</v>
          </cell>
          <cell r="D1703" t="str">
            <v>обл.СОФИЯ-ОБЛАСТ</v>
          </cell>
          <cell r="E1703" t="str">
            <v>общ.ПРАВЕЦ</v>
          </cell>
          <cell r="F1703" t="str">
            <v>гр.ПРАВЕЦ</v>
          </cell>
          <cell r="G1703" t="str">
            <v>"ЕС-ЕНЕРДЖИ ПРОЕКТ" ЕООД</v>
          </cell>
          <cell r="H1703" t="str">
            <v>402ЕСС008</v>
          </cell>
          <cell r="I1703">
            <v>42198</v>
          </cell>
          <cell r="J1703" t="str">
            <v>1977</v>
          </cell>
          <cell r="K1703">
            <v>3917</v>
          </cell>
          <cell r="L1703">
            <v>3917</v>
          </cell>
          <cell r="M1703">
            <v>358.8</v>
          </cell>
          <cell r="N1703">
            <v>116.3</v>
          </cell>
          <cell r="O1703">
            <v>985462</v>
          </cell>
          <cell r="P1703">
            <v>1169286</v>
          </cell>
          <cell r="Q1703">
            <v>455470</v>
          </cell>
          <cell r="R1703">
            <v>0</v>
          </cell>
          <cell r="S1703" t="str">
            <v>F</v>
          </cell>
          <cell r="T1703" t="str">
            <v>С</v>
          </cell>
          <cell r="U1703" t="str">
            <v>Изолация на външна стена , Изолация на под, Изолация на покрив, Подмяна на дограма</v>
          </cell>
          <cell r="V1703">
            <v>949984</v>
          </cell>
          <cell r="W1703">
            <v>74.2</v>
          </cell>
          <cell r="X1703">
            <v>57621</v>
          </cell>
          <cell r="Y1703">
            <v>456044</v>
          </cell>
          <cell r="Z1703">
            <v>7.9145000000000003</v>
          </cell>
          <cell r="AA1703" t="str">
            <v>„НП за ЕЕ на МЖС"</v>
          </cell>
          <cell r="AB1703">
            <v>81.239999999999995</v>
          </cell>
        </row>
        <row r="1704">
          <cell r="A1704">
            <v>176826229</v>
          </cell>
          <cell r="B1704" t="str">
            <v>СДРУЖЕНИЕ НА СОБСТВЕНИЦИТЕ "ТРИАТЛОН-ГРАД ЛОЗНИЦА, Ж.К. "НАЙДЕН КЮЧУКОВ" БЛОК 1"</v>
          </cell>
          <cell r="C1704" t="str">
            <v>ЖИЛ. БЛОК-1</v>
          </cell>
          <cell r="D1704" t="str">
            <v>обл.РАЗГРАД</v>
          </cell>
          <cell r="E1704" t="str">
            <v>общ.ЛОЗНИЦА</v>
          </cell>
          <cell r="F1704" t="str">
            <v>гр.ЛОЗНИЦА</v>
          </cell>
          <cell r="G1704" t="str">
            <v>"ЕС-ЕНЕРДЖИ ПРОЕКТ" ЕООД</v>
          </cell>
          <cell r="H1704" t="str">
            <v>402ЕСС009</v>
          </cell>
          <cell r="I1704">
            <v>42214</v>
          </cell>
          <cell r="J1704" t="str">
            <v>1985</v>
          </cell>
          <cell r="K1704">
            <v>3998.58</v>
          </cell>
          <cell r="L1704">
            <v>3824</v>
          </cell>
          <cell r="M1704">
            <v>185.5</v>
          </cell>
          <cell r="N1704">
            <v>90.8</v>
          </cell>
          <cell r="O1704">
            <v>412976</v>
          </cell>
          <cell r="P1704">
            <v>709385</v>
          </cell>
          <cell r="Q1704">
            <v>346980</v>
          </cell>
          <cell r="R1704">
            <v>0</v>
          </cell>
          <cell r="S1704" t="str">
            <v>E</v>
          </cell>
          <cell r="T1704" t="str">
            <v>С</v>
          </cell>
          <cell r="U1704" t="str">
            <v>Изолация на външна стена , Изолация на под, Изолация на покрив</v>
          </cell>
          <cell r="V1704">
            <v>362408</v>
          </cell>
          <cell r="W1704">
            <v>15.6</v>
          </cell>
          <cell r="X1704">
            <v>25368.63</v>
          </cell>
          <cell r="Y1704">
            <v>441090.1</v>
          </cell>
          <cell r="Z1704">
            <v>17.3872</v>
          </cell>
          <cell r="AA1704" t="str">
            <v>„НП за ЕЕ на МЖС"</v>
          </cell>
          <cell r="AB1704">
            <v>51.08</v>
          </cell>
        </row>
        <row r="1705">
          <cell r="A1705">
            <v>176825604</v>
          </cell>
          <cell r="B1705" t="str">
            <v>СДРУЖЕНИЕ НА СОБСТВЕНИЦИТЕ "БЛОК 104 - гр. РАКОВСКИ</v>
          </cell>
          <cell r="C1705" t="str">
            <v>МЖС</v>
          </cell>
          <cell r="D1705" t="str">
            <v>обл.ПЛОВДИВ</v>
          </cell>
          <cell r="E1705" t="str">
            <v>общ.РАКОВСКИ</v>
          </cell>
          <cell r="F1705" t="str">
            <v>гр.РАКОВСКИ</v>
          </cell>
          <cell r="G1705" t="str">
            <v>"ЕС-ЕНЕРДЖИ ПРОЕКТ" ЕООД</v>
          </cell>
          <cell r="H1705" t="str">
            <v>402ЕСС010</v>
          </cell>
          <cell r="I1705">
            <v>42209</v>
          </cell>
          <cell r="J1705" t="str">
            <v>1982</v>
          </cell>
          <cell r="K1705">
            <v>3129</v>
          </cell>
          <cell r="L1705">
            <v>2966</v>
          </cell>
          <cell r="M1705">
            <v>291.60000000000002</v>
          </cell>
          <cell r="N1705">
            <v>97</v>
          </cell>
          <cell r="O1705">
            <v>573081</v>
          </cell>
          <cell r="P1705">
            <v>864974</v>
          </cell>
          <cell r="Q1705">
            <v>287800</v>
          </cell>
          <cell r="R1705">
            <v>0</v>
          </cell>
          <cell r="S1705" t="str">
            <v>G</v>
          </cell>
          <cell r="T1705" t="str">
            <v>С</v>
          </cell>
          <cell r="U1705" t="str">
            <v>Изолация на външна стена , Изолация на под, Подмяна на дограма</v>
          </cell>
          <cell r="V1705">
            <v>577099</v>
          </cell>
          <cell r="W1705">
            <v>178.51</v>
          </cell>
          <cell r="X1705">
            <v>39262</v>
          </cell>
          <cell r="Y1705">
            <v>363842</v>
          </cell>
          <cell r="Z1705">
            <v>9.2669999999999995</v>
          </cell>
          <cell r="AA1705" t="str">
            <v>„НП за ЕЕ на МЖС"</v>
          </cell>
          <cell r="AB1705">
            <v>66.709999999999994</v>
          </cell>
        </row>
        <row r="1706">
          <cell r="A1706">
            <v>176818830</v>
          </cell>
          <cell r="B1706" t="str">
            <v>СДРУЖЕНИЕ НА СОБСТВЕНИЦИТЕ "ГР. РУДОЗЕМ, УЛ. "АТАНАС БУРОВ" БЛОК 19-НАШ ДОМ</v>
          </cell>
          <cell r="C1706" t="str">
            <v>МЖС</v>
          </cell>
          <cell r="D1706" t="str">
            <v>обл.СМОЛЯН</v>
          </cell>
          <cell r="E1706" t="str">
            <v>общ.РУДОЗЕМ</v>
          </cell>
          <cell r="F1706" t="str">
            <v>гр.РУДОЗЕМ</v>
          </cell>
          <cell r="G1706" t="str">
            <v>"ЕС-ЕНЕРДЖИ ПРОЕКТ" ЕООД</v>
          </cell>
          <cell r="H1706" t="str">
            <v>402ЕСС012</v>
          </cell>
          <cell r="I1706">
            <v>42215</v>
          </cell>
          <cell r="J1706" t="str">
            <v>1974</v>
          </cell>
          <cell r="K1706">
            <v>4539</v>
          </cell>
          <cell r="L1706">
            <v>3898</v>
          </cell>
          <cell r="M1706">
            <v>364.7</v>
          </cell>
          <cell r="N1706">
            <v>92</v>
          </cell>
          <cell r="O1706">
            <v>650246</v>
          </cell>
          <cell r="P1706">
            <v>1424482</v>
          </cell>
          <cell r="Q1706">
            <v>358900</v>
          </cell>
          <cell r="R1706">
            <v>0</v>
          </cell>
          <cell r="S1706" t="str">
            <v>G</v>
          </cell>
          <cell r="T1706" t="str">
            <v>С</v>
          </cell>
          <cell r="U1706" t="str">
            <v>Изолация на външна стена , Изолация на под, Изолация на покрив, Подмяна на дограма</v>
          </cell>
          <cell r="V1706">
            <v>1062590</v>
          </cell>
          <cell r="W1706">
            <v>95.22</v>
          </cell>
          <cell r="X1706">
            <v>70770</v>
          </cell>
          <cell r="Y1706">
            <v>590896</v>
          </cell>
          <cell r="Z1706">
            <v>8.3495000000000008</v>
          </cell>
          <cell r="AA1706" t="str">
            <v>„НП за ЕЕ на МЖС"</v>
          </cell>
          <cell r="AB1706">
            <v>74.59</v>
          </cell>
        </row>
        <row r="1707">
          <cell r="A1707">
            <v>176831817</v>
          </cell>
          <cell r="B1707" t="str">
            <v>СДРУЖЕНИЕ НА СОБСТВЕНИЦИТЕ "ГР.РУДОЗЕМ,  УЛ. "КАПИТАН ПЕТКО ВОЙВОДА", БЛ. 31</v>
          </cell>
          <cell r="C1707" t="str">
            <v>МЖС</v>
          </cell>
          <cell r="D1707" t="str">
            <v>обл.СМОЛЯН</v>
          </cell>
          <cell r="E1707" t="str">
            <v>общ.РУДОЗЕМ</v>
          </cell>
          <cell r="F1707" t="str">
            <v>гр.РУДОЗЕМ</v>
          </cell>
          <cell r="G1707" t="str">
            <v>"ЕС-ЕНЕРДЖИ ПРОЕКТ" ЕООД</v>
          </cell>
          <cell r="H1707" t="str">
            <v>402ЕСС013</v>
          </cell>
          <cell r="I1707">
            <v>42215</v>
          </cell>
          <cell r="J1707" t="str">
            <v>1978</v>
          </cell>
          <cell r="K1707">
            <v>3709</v>
          </cell>
          <cell r="L1707">
            <v>3485</v>
          </cell>
          <cell r="M1707">
            <v>352</v>
          </cell>
          <cell r="N1707">
            <v>105.2</v>
          </cell>
          <cell r="O1707">
            <v>771705</v>
          </cell>
          <cell r="P1707">
            <v>1226602</v>
          </cell>
          <cell r="Q1707">
            <v>366650</v>
          </cell>
          <cell r="R1707">
            <v>0</v>
          </cell>
          <cell r="S1707" t="str">
            <v>G</v>
          </cell>
          <cell r="T1707" t="str">
            <v>С</v>
          </cell>
          <cell r="U1707" t="str">
            <v>Изолация на външна стена , Изолация на под, Подмяна на дограма</v>
          </cell>
          <cell r="V1707">
            <v>859953</v>
          </cell>
          <cell r="W1707">
            <v>49</v>
          </cell>
          <cell r="X1707">
            <v>44857</v>
          </cell>
          <cell r="Y1707">
            <v>430032</v>
          </cell>
          <cell r="Z1707">
            <v>9.5867000000000004</v>
          </cell>
          <cell r="AA1707" t="str">
            <v>„НП за ЕЕ на МЖС"</v>
          </cell>
          <cell r="AB1707">
            <v>70.099999999999994</v>
          </cell>
        </row>
        <row r="1708">
          <cell r="A1708">
            <v>176819213</v>
          </cell>
          <cell r="B1708" t="str">
            <v>СДРУЖЕНИЕ НА СОБСТВЕНИЦИТЕ "УЛ."КАПИТАН ПЕТКО ВОЙВОДА" БЛ.#33, ГР. РУДОЗЕМ</v>
          </cell>
          <cell r="C1708" t="str">
            <v>МЖС</v>
          </cell>
          <cell r="D1708" t="str">
            <v>обл.СМОЛЯН</v>
          </cell>
          <cell r="E1708" t="str">
            <v>общ.РУДОЗЕМ</v>
          </cell>
          <cell r="F1708" t="str">
            <v>гр.РУДОЗЕМ</v>
          </cell>
          <cell r="G1708" t="str">
            <v>"ЕС-ЕНЕРДЖИ ПРОЕКТ" ЕООД</v>
          </cell>
          <cell r="H1708" t="str">
            <v>402ЕСС014</v>
          </cell>
          <cell r="I1708">
            <v>42219</v>
          </cell>
          <cell r="J1708" t="str">
            <v>1978</v>
          </cell>
          <cell r="K1708">
            <v>3709</v>
          </cell>
          <cell r="L1708">
            <v>3485</v>
          </cell>
          <cell r="M1708">
            <v>427.2</v>
          </cell>
          <cell r="N1708">
            <v>115.5</v>
          </cell>
          <cell r="O1708">
            <v>807587</v>
          </cell>
          <cell r="P1708">
            <v>1263789</v>
          </cell>
          <cell r="Q1708">
            <v>341800</v>
          </cell>
          <cell r="R1708">
            <v>0</v>
          </cell>
          <cell r="S1708" t="str">
            <v>G</v>
          </cell>
          <cell r="T1708" t="str">
            <v>С</v>
          </cell>
          <cell r="U1708" t="str">
            <v>Изолация на външна стена , Изолация на под, Изолация на покрив, Подмяна на дограма</v>
          </cell>
          <cell r="V1708">
            <v>921995</v>
          </cell>
          <cell r="W1708">
            <v>52.52</v>
          </cell>
          <cell r="X1708">
            <v>48090</v>
          </cell>
          <cell r="Y1708">
            <v>439654</v>
          </cell>
          <cell r="Z1708">
            <v>9.1423000000000005</v>
          </cell>
          <cell r="AA1708" t="str">
            <v>„НП за ЕЕ на МЖС"</v>
          </cell>
          <cell r="AB1708">
            <v>72.95</v>
          </cell>
        </row>
        <row r="1709">
          <cell r="A1709">
            <v>176815930</v>
          </cell>
          <cell r="B1709" t="str">
            <v>СДРУЖЕНИЕ НА СОБСТВЕНИЦИТЕ "ГР. МАДАН, ОБЩИНА МАДАН, УЛ. ПАИСИЙ ХИЛЕНДАРСКИ #2, БЛ.2"</v>
          </cell>
          <cell r="C1709" t="str">
            <v>МЖС-МАДАН, БЛ. 2</v>
          </cell>
          <cell r="D1709" t="str">
            <v>обл.СМОЛЯН</v>
          </cell>
          <cell r="E1709" t="str">
            <v>общ.МАДАН</v>
          </cell>
          <cell r="F1709" t="str">
            <v>гр.МАДАН</v>
          </cell>
          <cell r="G1709" t="str">
            <v>"ЕС-ЕНЕРДЖИ ПРОЕКТ" ЕООД</v>
          </cell>
          <cell r="H1709" t="str">
            <v>402ЕСС015</v>
          </cell>
          <cell r="I1709">
            <v>42219</v>
          </cell>
          <cell r="J1709" t="str">
            <v>1985</v>
          </cell>
          <cell r="K1709">
            <v>3172.8</v>
          </cell>
          <cell r="L1709">
            <v>2673</v>
          </cell>
          <cell r="M1709">
            <v>252.5</v>
          </cell>
          <cell r="N1709">
            <v>87.3</v>
          </cell>
          <cell r="O1709">
            <v>400426</v>
          </cell>
          <cell r="P1709">
            <v>674929</v>
          </cell>
          <cell r="Q1709">
            <v>233350</v>
          </cell>
          <cell r="R1709">
            <v>0</v>
          </cell>
          <cell r="S1709" t="str">
            <v>F</v>
          </cell>
          <cell r="T1709" t="str">
            <v>С</v>
          </cell>
          <cell r="U1709" t="str">
            <v>Изолация на външна стена , Изолация на под, Изолация на покрив, Подмяна на дограма</v>
          </cell>
          <cell r="V1709">
            <v>441574</v>
          </cell>
          <cell r="W1709">
            <v>17.260000000000002</v>
          </cell>
          <cell r="X1709">
            <v>30910.29</v>
          </cell>
          <cell r="Y1709">
            <v>356838.27</v>
          </cell>
          <cell r="Z1709">
            <v>11.5443</v>
          </cell>
          <cell r="AA1709" t="str">
            <v>„НП за ЕЕ на МЖС"</v>
          </cell>
          <cell r="AB1709">
            <v>65.42</v>
          </cell>
        </row>
        <row r="1710">
          <cell r="A1710">
            <v>176817778</v>
          </cell>
          <cell r="B1710" t="str">
            <v>СДРУЖЕНИЕ НА СОБСТВЕНИЦИТЕ "РЕПУБЛИКА 8 ГР. МАДАН ОБЛАСТ СМОЛЯН, УЛ. РЕПУБЛИКА #8"</v>
          </cell>
          <cell r="C1710" t="str">
            <v>МЖС-МАДАН, БЛ. 8</v>
          </cell>
          <cell r="D1710" t="str">
            <v>обл.СМОЛЯН</v>
          </cell>
          <cell r="E1710" t="str">
            <v>общ.МАДАН</v>
          </cell>
          <cell r="F1710" t="str">
            <v>гр.МАДАН</v>
          </cell>
          <cell r="G1710" t="str">
            <v>"ЕС-ЕНЕРДЖИ ПРОЕКТ" ЕООД</v>
          </cell>
          <cell r="H1710" t="str">
            <v>402ЕСС016</v>
          </cell>
          <cell r="I1710">
            <v>42226</v>
          </cell>
          <cell r="J1710" t="str">
            <v>1982</v>
          </cell>
          <cell r="K1710">
            <v>6760</v>
          </cell>
          <cell r="L1710">
            <v>6683</v>
          </cell>
          <cell r="M1710">
            <v>215</v>
          </cell>
          <cell r="N1710">
            <v>101.4</v>
          </cell>
          <cell r="O1710">
            <v>958768</v>
          </cell>
          <cell r="P1710">
            <v>1436577</v>
          </cell>
          <cell r="Q1710">
            <v>677490</v>
          </cell>
          <cell r="R1710">
            <v>0</v>
          </cell>
          <cell r="S1710" t="str">
            <v>E</v>
          </cell>
          <cell r="T1710" t="str">
            <v>С</v>
          </cell>
          <cell r="U1710" t="str">
            <v>Изолация на външна стена , Изолация на под, Изолация на покрив, Подмяна на дограма</v>
          </cell>
          <cell r="V1710">
            <v>759129</v>
          </cell>
          <cell r="W1710">
            <v>61.77</v>
          </cell>
          <cell r="X1710">
            <v>49678</v>
          </cell>
          <cell r="Y1710">
            <v>727206</v>
          </cell>
          <cell r="Z1710">
            <v>14.638299999999999</v>
          </cell>
          <cell r="AA1710" t="str">
            <v>„НП за ЕЕ на МЖС"</v>
          </cell>
          <cell r="AB1710">
            <v>52.84</v>
          </cell>
        </row>
        <row r="1711">
          <cell r="A1711">
            <v>176824986</v>
          </cell>
          <cell r="B1711" t="str">
            <v>СДРУЖЕНИЕ НА СОБСТВЕНИЦИТЕ НА ЕТАЖНАТА СОБСТВЕНОСТ ГР. МАДАН, ул. "ПАИСИЙ ХИЛЕНДАРСКИ, БЛ. #9""</v>
          </cell>
          <cell r="C1711" t="str">
            <v>МЖС</v>
          </cell>
          <cell r="D1711" t="str">
            <v>обл.СМОЛЯН</v>
          </cell>
          <cell r="E1711" t="str">
            <v>общ.МАДАН</v>
          </cell>
          <cell r="F1711" t="str">
            <v>гр.МАДАН</v>
          </cell>
          <cell r="G1711" t="str">
            <v>"ЕС-ЕНЕРДЖИ ПРОЕКТ" ЕООД</v>
          </cell>
          <cell r="H1711" t="str">
            <v>402ЕСС017</v>
          </cell>
          <cell r="I1711">
            <v>42230</v>
          </cell>
          <cell r="J1711" t="str">
            <v>1979</v>
          </cell>
          <cell r="K1711">
            <v>4244</v>
          </cell>
          <cell r="L1711">
            <v>3569</v>
          </cell>
          <cell r="M1711">
            <v>184</v>
          </cell>
          <cell r="N1711">
            <v>91.8</v>
          </cell>
          <cell r="O1711">
            <v>416237</v>
          </cell>
          <cell r="P1711">
            <v>656931</v>
          </cell>
          <cell r="Q1711">
            <v>327360</v>
          </cell>
          <cell r="R1711">
            <v>0</v>
          </cell>
          <cell r="S1711" t="str">
            <v>E</v>
          </cell>
          <cell r="T1711" t="str">
            <v>С</v>
          </cell>
          <cell r="U1711" t="str">
            <v>Изолация на външна стена , Изолация на под, Изолация на покрив, Подмяна на дограма</v>
          </cell>
          <cell r="V1711">
            <v>329675</v>
          </cell>
          <cell r="W1711">
            <v>24.85</v>
          </cell>
          <cell r="X1711">
            <v>34616.03</v>
          </cell>
          <cell r="Y1711">
            <v>412645.4</v>
          </cell>
          <cell r="Z1711">
            <v>11.9206</v>
          </cell>
          <cell r="AA1711" t="str">
            <v>„НП за ЕЕ на МЖС"</v>
          </cell>
          <cell r="AB1711">
            <v>50.18</v>
          </cell>
        </row>
        <row r="1712">
          <cell r="A1712">
            <v>176815802</v>
          </cell>
          <cell r="B1712" t="str">
            <v>СДРУЖЕНИЕ НА СОБСТВЕНИЦИТЕ "ДА ПОВИШИМ КАЧЕСТВОТО НА ЖИВОТ, ГР. МАДАН, ОБЩИНА МАДАН, УЛ. РЕПУБЛИКА #</v>
          </cell>
          <cell r="C1712" t="str">
            <v>МЖС</v>
          </cell>
          <cell r="D1712" t="str">
            <v>обл.СМОЛЯН</v>
          </cell>
          <cell r="E1712" t="str">
            <v>общ.МАДАН</v>
          </cell>
          <cell r="F1712" t="str">
            <v>гр.МАДАН</v>
          </cell>
          <cell r="G1712" t="str">
            <v>"ЕС-ЕНЕРДЖИ ПРОЕКТ" ЕООД</v>
          </cell>
          <cell r="H1712" t="str">
            <v>402ЕСС018</v>
          </cell>
          <cell r="I1712">
            <v>42230</v>
          </cell>
          <cell r="J1712" t="str">
            <v>1985</v>
          </cell>
          <cell r="K1712">
            <v>4148</v>
          </cell>
          <cell r="L1712">
            <v>3483</v>
          </cell>
          <cell r="M1712">
            <v>212.3</v>
          </cell>
          <cell r="N1712">
            <v>90.7</v>
          </cell>
          <cell r="O1712">
            <v>483747</v>
          </cell>
          <cell r="P1712">
            <v>739364</v>
          </cell>
          <cell r="Q1712">
            <v>0</v>
          </cell>
          <cell r="R1712">
            <v>0</v>
          </cell>
          <cell r="S1712" t="str">
            <v>E</v>
          </cell>
          <cell r="T1712" t="str">
            <v>С</v>
          </cell>
          <cell r="U1712" t="str">
            <v>Изолация на външна стена , Изолация на под, Изолация на покрив, Подмяна на дограма</v>
          </cell>
          <cell r="V1712">
            <v>423362</v>
          </cell>
          <cell r="W1712">
            <v>32.6</v>
          </cell>
          <cell r="X1712">
            <v>44453.58</v>
          </cell>
          <cell r="Y1712">
            <v>389178</v>
          </cell>
          <cell r="Z1712">
            <v>8.7546999999999997</v>
          </cell>
          <cell r="AA1712" t="str">
            <v>„НП за ЕЕ на МЖС"</v>
          </cell>
          <cell r="AB1712">
            <v>57.26</v>
          </cell>
        </row>
        <row r="1713">
          <cell r="A1713">
            <v>176816651</v>
          </cell>
          <cell r="B1713" t="str">
            <v>СДРУЖЕНИЕ НА СОБСТВЕНИЦИТЕ "БЛОК 64, ГР.МАДАН , ОБЩИНА МАДАН, УЛ.ОБЕДИНЕНИЕ # 64"</v>
          </cell>
          <cell r="C1713" t="str">
            <v>МЖС-МАДАН, БЛ. 64</v>
          </cell>
          <cell r="D1713" t="str">
            <v>обл.СМОЛЯН</v>
          </cell>
          <cell r="E1713" t="str">
            <v>общ.МАДАН</v>
          </cell>
          <cell r="F1713" t="str">
            <v>гр.МАДАН</v>
          </cell>
          <cell r="G1713" t="str">
            <v>"ЕС-ЕНЕРДЖИ ПРОЕКТ" ЕООД</v>
          </cell>
          <cell r="H1713" t="str">
            <v>402ЕСС019</v>
          </cell>
          <cell r="I1713">
            <v>42226</v>
          </cell>
          <cell r="J1713" t="str">
            <v>1976</v>
          </cell>
          <cell r="K1713">
            <v>8696</v>
          </cell>
          <cell r="L1713">
            <v>7752</v>
          </cell>
          <cell r="M1713">
            <v>220</v>
          </cell>
          <cell r="N1713">
            <v>86.3</v>
          </cell>
          <cell r="O1713">
            <v>1072000</v>
          </cell>
          <cell r="P1713">
            <v>1705350</v>
          </cell>
          <cell r="Q1713">
            <v>669200</v>
          </cell>
          <cell r="R1713">
            <v>0</v>
          </cell>
          <cell r="S1713" t="str">
            <v>E</v>
          </cell>
          <cell r="T1713" t="str">
            <v>С</v>
          </cell>
          <cell r="U1713" t="str">
            <v>Изолация на външна стена , Изолация на под, Изолация на покрив, Подмяна на дограма</v>
          </cell>
          <cell r="V1713">
            <v>1036148</v>
          </cell>
          <cell r="W1713">
            <v>44.55</v>
          </cell>
          <cell r="X1713">
            <v>72529.710000000006</v>
          </cell>
          <cell r="Y1713">
            <v>883948</v>
          </cell>
          <cell r="Z1713">
            <v>12.1873</v>
          </cell>
          <cell r="AA1713" t="str">
            <v>„НП за ЕЕ на МЖС"</v>
          </cell>
          <cell r="AB1713">
            <v>60.75</v>
          </cell>
        </row>
        <row r="1714">
          <cell r="A1714">
            <v>176835922</v>
          </cell>
          <cell r="B1714" t="str">
            <v>СДРУЖЕНИЕ НА СОБСТВЕНИЦИТЕ "ГР.ВИДИН, Ж.К. "КРУМ БЪЧВАРОВ" БЛОК 3, ВХ.А, ВХ.Б</v>
          </cell>
          <cell r="C1714" t="str">
            <v>МЖС  ВИДИН</v>
          </cell>
          <cell r="D1714" t="str">
            <v>обл.ВИДИН</v>
          </cell>
          <cell r="E1714" t="str">
            <v>общ.ВИДИН</v>
          </cell>
          <cell r="F1714" t="str">
            <v>гр.ВИДИН</v>
          </cell>
          <cell r="G1714" t="str">
            <v>"ЕС-ЕНЕРДЖИ ПРОЕКТ" ЕООД</v>
          </cell>
          <cell r="H1714" t="str">
            <v>402ЕСС020</v>
          </cell>
          <cell r="I1714">
            <v>42219</v>
          </cell>
          <cell r="J1714" t="str">
            <v>1985</v>
          </cell>
          <cell r="K1714">
            <v>3566</v>
          </cell>
          <cell r="L1714">
            <v>2692</v>
          </cell>
          <cell r="M1714">
            <v>315</v>
          </cell>
          <cell r="N1714">
            <v>129.80000000000001</v>
          </cell>
          <cell r="O1714">
            <v>506018</v>
          </cell>
          <cell r="P1714">
            <v>848365</v>
          </cell>
          <cell r="Q1714">
            <v>349440</v>
          </cell>
          <cell r="R1714">
            <v>0</v>
          </cell>
          <cell r="S1714" t="str">
            <v>G</v>
          </cell>
          <cell r="T1714" t="str">
            <v>С</v>
          </cell>
          <cell r="U1714" t="str">
            <v>Изолация на външна стена , Изолация на под, Изолация на покрив, Подмяна на дограма</v>
          </cell>
          <cell r="V1714">
            <v>498919</v>
          </cell>
          <cell r="W1714">
            <v>67.900000000000006</v>
          </cell>
          <cell r="X1714">
            <v>32130</v>
          </cell>
          <cell r="Y1714">
            <v>338342</v>
          </cell>
          <cell r="Z1714">
            <v>10.5304</v>
          </cell>
          <cell r="AA1714" t="str">
            <v>„НП за ЕЕ на МЖС"</v>
          </cell>
          <cell r="AB1714">
            <v>58.8</v>
          </cell>
        </row>
        <row r="1715">
          <cell r="A1715">
            <v>176829531</v>
          </cell>
          <cell r="B1715" t="str">
            <v>СДРУЖЕНИЕ НА СОБСТВЕНИЦИТЕ "ГР.ВИДИН, Ж.К. "ГЕО МИЛЕВ" БЛОК 20, ВХ.А И Б"</v>
          </cell>
          <cell r="C1715" t="str">
            <v>МЖС ВИДИН</v>
          </cell>
          <cell r="D1715" t="str">
            <v>обл.ВИДИН</v>
          </cell>
          <cell r="E1715" t="str">
            <v>общ.ВИДИН</v>
          </cell>
          <cell r="F1715" t="str">
            <v>гр.ВИДИН</v>
          </cell>
          <cell r="G1715" t="str">
            <v>"ЕС-ЕНЕРДЖИ ПРОЕКТ" ЕООД</v>
          </cell>
          <cell r="H1715" t="str">
            <v>402ЕСС021</v>
          </cell>
          <cell r="I1715">
            <v>42219</v>
          </cell>
          <cell r="J1715" t="str">
            <v>1983</v>
          </cell>
          <cell r="K1715">
            <v>2968.6</v>
          </cell>
          <cell r="L1715">
            <v>2620</v>
          </cell>
          <cell r="M1715">
            <v>400</v>
          </cell>
          <cell r="N1715">
            <v>133.19999999999999</v>
          </cell>
          <cell r="O1715">
            <v>496940</v>
          </cell>
          <cell r="P1715">
            <v>1048212</v>
          </cell>
          <cell r="Q1715">
            <v>348930</v>
          </cell>
          <cell r="R1715">
            <v>0</v>
          </cell>
          <cell r="S1715" t="str">
            <v>G</v>
          </cell>
          <cell r="T1715" t="str">
            <v>С</v>
          </cell>
          <cell r="U1715" t="str">
            <v>Изолация на външна стена , Изолация на под, Изолация на покрив, Подмяна на дограма</v>
          </cell>
          <cell r="V1715">
            <v>699275</v>
          </cell>
          <cell r="W1715">
            <v>84.4</v>
          </cell>
          <cell r="X1715">
            <v>43355</v>
          </cell>
          <cell r="Y1715">
            <v>356602</v>
          </cell>
          <cell r="Z1715">
            <v>8.2250999999999994</v>
          </cell>
          <cell r="AA1715" t="str">
            <v>„НП за ЕЕ на МЖС"</v>
          </cell>
          <cell r="AB1715">
            <v>66.709999999999994</v>
          </cell>
        </row>
        <row r="1716">
          <cell r="A1716">
            <v>176825853</v>
          </cell>
          <cell r="B1716" t="str">
            <v xml:space="preserve">СДРУЖЕНИЕ НА СОБСТВЕНИЦИТЕ "ГР.ВИДИН,  УЛ. "СВЕТИ КИРИЛ" N:2" </v>
          </cell>
          <cell r="C1716" t="str">
            <v>МЖС  ВИДИН</v>
          </cell>
          <cell r="D1716" t="str">
            <v>обл.ВИДИН</v>
          </cell>
          <cell r="E1716" t="str">
            <v>общ.ВИДИН</v>
          </cell>
          <cell r="F1716" t="str">
            <v>гр.ВИДИН</v>
          </cell>
          <cell r="G1716" t="str">
            <v>"ЕС-ЕНЕРДЖИ ПРОЕКТ" ЕООД</v>
          </cell>
          <cell r="H1716" t="str">
            <v>402ЕСС022</v>
          </cell>
          <cell r="I1716">
            <v>42220</v>
          </cell>
          <cell r="J1716" t="str">
            <v>1983</v>
          </cell>
          <cell r="K1716">
            <v>2866.56</v>
          </cell>
          <cell r="L1716">
            <v>2119.15</v>
          </cell>
          <cell r="M1716">
            <v>239.5</v>
          </cell>
          <cell r="N1716">
            <v>93.8</v>
          </cell>
          <cell r="O1716">
            <v>301452</v>
          </cell>
          <cell r="P1716">
            <v>553459</v>
          </cell>
          <cell r="Q1716">
            <v>198780</v>
          </cell>
          <cell r="R1716">
            <v>0</v>
          </cell>
          <cell r="S1716" t="str">
            <v>G</v>
          </cell>
          <cell r="T1716" t="str">
            <v>С</v>
          </cell>
          <cell r="U1716" t="str">
            <v>Изолация на външна стена , Изолация на под, Подмяна на дограма</v>
          </cell>
          <cell r="V1716">
            <v>319073</v>
          </cell>
          <cell r="W1716">
            <v>100.3</v>
          </cell>
          <cell r="X1716">
            <v>29356</v>
          </cell>
          <cell r="Y1716">
            <v>153300</v>
          </cell>
          <cell r="Z1716">
            <v>5.2221000000000002</v>
          </cell>
          <cell r="AA1716" t="str">
            <v>„НП за ЕЕ на МЖС"</v>
          </cell>
          <cell r="AB1716">
            <v>57.65</v>
          </cell>
        </row>
        <row r="1717">
          <cell r="A1717">
            <v>176831338</v>
          </cell>
          <cell r="B1717" t="str">
            <v>СДРУЖЕНИЕ НА СОБСТВЕНИЦИТЕ "ГР.ВИДИН, ЖК СТРОИТЕЛ-БЛ. 9-2015</v>
          </cell>
          <cell r="C1717" t="str">
            <v>ЖСК ВИДИН</v>
          </cell>
          <cell r="D1717" t="str">
            <v>обл.ВИДИН</v>
          </cell>
          <cell r="E1717" t="str">
            <v>общ.ВИДИН</v>
          </cell>
          <cell r="F1717" t="str">
            <v>гр.ВИДИН</v>
          </cell>
          <cell r="G1717" t="str">
            <v>"ЕС-ЕНЕРДЖИ ПРОЕКТ" ЕООД</v>
          </cell>
          <cell r="H1717" t="str">
            <v>402ЕСС023</v>
          </cell>
          <cell r="I1717">
            <v>42221</v>
          </cell>
          <cell r="J1717" t="str">
            <v>1977</v>
          </cell>
          <cell r="K1717">
            <v>9088.7999999999993</v>
          </cell>
          <cell r="L1717">
            <v>7798</v>
          </cell>
          <cell r="M1717">
            <v>286.3</v>
          </cell>
          <cell r="N1717">
            <v>103.7</v>
          </cell>
          <cell r="O1717">
            <v>1097458</v>
          </cell>
          <cell r="P1717">
            <v>2232448</v>
          </cell>
          <cell r="Q1717">
            <v>808300</v>
          </cell>
          <cell r="R1717">
            <v>0</v>
          </cell>
          <cell r="S1717" t="str">
            <v>G</v>
          </cell>
          <cell r="T1717" t="str">
            <v>С</v>
          </cell>
          <cell r="U1717" t="str">
            <v>Изолация на външна стена , Изолация на под, Изолация на покрив, Подмяна на дограма</v>
          </cell>
          <cell r="V1717">
            <v>1424141</v>
          </cell>
          <cell r="W1717">
            <v>227.1</v>
          </cell>
          <cell r="X1717">
            <v>96840</v>
          </cell>
          <cell r="Y1717">
            <v>991573</v>
          </cell>
          <cell r="Z1717">
            <v>10.2392</v>
          </cell>
          <cell r="AA1717" t="str">
            <v>„НП за ЕЕ на МЖС"</v>
          </cell>
          <cell r="AB1717">
            <v>63.79</v>
          </cell>
        </row>
        <row r="1718">
          <cell r="A1718">
            <v>176837058</v>
          </cell>
          <cell r="B1718" t="str">
            <v>СДРУЖЕНИЕ НА СОБСТВЕНИЦИТЕ "Ж.К. БОНОНИЯ БЛОК 2, ВХ.А,Б И В"</v>
          </cell>
          <cell r="C1718" t="str">
            <v>ЖИЛ. БЛОК-ВИДИН, "БОНОНИЯ", БЛ. 2</v>
          </cell>
          <cell r="D1718" t="str">
            <v>обл.ВИДИН</v>
          </cell>
          <cell r="E1718" t="str">
            <v>общ.ВИДИН</v>
          </cell>
          <cell r="F1718" t="str">
            <v>гр.ВИДИН</v>
          </cell>
          <cell r="G1718" t="str">
            <v>"ЕС-ЕНЕРДЖИ ПРОЕКТ" ЕООД</v>
          </cell>
          <cell r="H1718" t="str">
            <v>402ЕСС024</v>
          </cell>
          <cell r="I1718">
            <v>42222</v>
          </cell>
          <cell r="J1718" t="str">
            <v>1987</v>
          </cell>
          <cell r="K1718">
            <v>4845.1000000000004</v>
          </cell>
          <cell r="L1718">
            <v>4116.3999999999996</v>
          </cell>
          <cell r="M1718">
            <v>338.9</v>
          </cell>
          <cell r="N1718">
            <v>124.5</v>
          </cell>
          <cell r="O1718">
            <v>684000</v>
          </cell>
          <cell r="P1718">
            <v>1395098</v>
          </cell>
          <cell r="Q1718">
            <v>512433</v>
          </cell>
          <cell r="R1718">
            <v>0</v>
          </cell>
          <cell r="S1718" t="str">
            <v>G</v>
          </cell>
          <cell r="T1718" t="str">
            <v>С</v>
          </cell>
          <cell r="U1718" t="str">
            <v>Изолация на външна стена , Изолация на под, Изолация на покрив, Подмяна на дограма</v>
          </cell>
          <cell r="V1718">
            <v>882665</v>
          </cell>
          <cell r="W1718">
            <v>126.9</v>
          </cell>
          <cell r="X1718">
            <v>57904</v>
          </cell>
          <cell r="Y1718">
            <v>488132</v>
          </cell>
          <cell r="Z1718">
            <v>8.43</v>
          </cell>
          <cell r="AA1718" t="str">
            <v>„НП за ЕЕ на МЖС"</v>
          </cell>
          <cell r="AB1718">
            <v>63.26</v>
          </cell>
        </row>
        <row r="1719">
          <cell r="A1719">
            <v>176841245</v>
          </cell>
          <cell r="B1719" t="str">
            <v>Сдружение на собствениците "Блок 1 АБВ гр. Момчилград, ул. Хаджи Димитър 21, бл.1</v>
          </cell>
          <cell r="C1719" t="str">
            <v>МЖС-МОМЧИЛГРАД</v>
          </cell>
          <cell r="D1719" t="str">
            <v>обл.КЪРДЖАЛИ</v>
          </cell>
          <cell r="E1719" t="str">
            <v>общ.МОМЧИЛГРАД</v>
          </cell>
          <cell r="F1719" t="str">
            <v>гр.МОМЧИЛГРАД</v>
          </cell>
          <cell r="G1719" t="str">
            <v>"ЕС-ЕНЕРДЖИ ПРОЕКТ" ЕООД</v>
          </cell>
          <cell r="H1719" t="str">
            <v>402ЕСС025</v>
          </cell>
          <cell r="I1719">
            <v>42227</v>
          </cell>
          <cell r="J1719" t="str">
            <v>1980</v>
          </cell>
          <cell r="K1719">
            <v>3364</v>
          </cell>
          <cell r="L1719">
            <v>3198</v>
          </cell>
          <cell r="M1719">
            <v>213.2</v>
          </cell>
          <cell r="N1719">
            <v>91.6</v>
          </cell>
          <cell r="O1719">
            <v>383139</v>
          </cell>
          <cell r="P1719">
            <v>681698</v>
          </cell>
          <cell r="Q1719">
            <v>293000</v>
          </cell>
          <cell r="R1719">
            <v>0</v>
          </cell>
          <cell r="S1719" t="str">
            <v>E</v>
          </cell>
          <cell r="T1719" t="str">
            <v>С</v>
          </cell>
          <cell r="U1719" t="str">
            <v>Изолация на външна стена , Изолация на под, Подмяна на дограма</v>
          </cell>
          <cell r="V1719">
            <v>388667</v>
          </cell>
          <cell r="W1719">
            <v>30.18</v>
          </cell>
          <cell r="X1719">
            <v>25229</v>
          </cell>
          <cell r="Y1719">
            <v>363755</v>
          </cell>
          <cell r="Z1719">
            <v>14.418100000000001</v>
          </cell>
          <cell r="AA1719" t="str">
            <v>„НП за ЕЕ на МЖС"</v>
          </cell>
          <cell r="AB1719">
            <v>57.01</v>
          </cell>
        </row>
        <row r="1720">
          <cell r="A1720">
            <v>176830680</v>
          </cell>
          <cell r="B1720" t="str">
            <v>Сдружение на собствениците "Блок #4 гр. Мочилград, ул. Сан Стефано #10"</v>
          </cell>
          <cell r="C1720" t="str">
            <v>МЖС-МОМЧИЛГРАД, БЛ. 4</v>
          </cell>
          <cell r="D1720" t="str">
            <v>обл.КЪРДЖАЛИ</v>
          </cell>
          <cell r="E1720" t="str">
            <v>общ.МОМЧИЛГРАД</v>
          </cell>
          <cell r="F1720" t="str">
            <v>гр.МОМЧИЛГРАД</v>
          </cell>
          <cell r="G1720" t="str">
            <v>"ЕС-ЕНЕРДЖИ ПРОЕКТ" ЕООД</v>
          </cell>
          <cell r="H1720" t="str">
            <v>402ЕСС026</v>
          </cell>
          <cell r="I1720">
            <v>42257</v>
          </cell>
          <cell r="J1720" t="str">
            <v>1982</v>
          </cell>
          <cell r="K1720">
            <v>3401</v>
          </cell>
          <cell r="L1720">
            <v>3333</v>
          </cell>
          <cell r="M1720">
            <v>287.5</v>
          </cell>
          <cell r="N1720">
            <v>87.8</v>
          </cell>
          <cell r="O1720">
            <v>773173</v>
          </cell>
          <cell r="P1720">
            <v>958322</v>
          </cell>
          <cell r="Q1720">
            <v>292700</v>
          </cell>
          <cell r="R1720">
            <v>0</v>
          </cell>
          <cell r="S1720" t="str">
            <v>F</v>
          </cell>
          <cell r="T1720" t="str">
            <v>С</v>
          </cell>
          <cell r="U1720" t="str">
            <v>ВЕИ, Изолация на външна стена , Изолация на покрив, Подмяна на дограма</v>
          </cell>
          <cell r="V1720">
            <v>665650</v>
          </cell>
          <cell r="W1720">
            <v>130.69999999999999</v>
          </cell>
          <cell r="X1720">
            <v>54400</v>
          </cell>
          <cell r="Y1720">
            <v>553805</v>
          </cell>
          <cell r="Z1720">
            <v>10.180199999999999</v>
          </cell>
          <cell r="AA1720" t="str">
            <v>„НП за ЕЕ на МЖС"</v>
          </cell>
          <cell r="AB1720">
            <v>69.45</v>
          </cell>
        </row>
        <row r="1721">
          <cell r="A1721">
            <v>176825426</v>
          </cell>
          <cell r="B1721" t="str">
            <v>Сдружение на собствениците "Блок АПК-гр. Момчилград, община Момчилград</v>
          </cell>
          <cell r="C1721" t="str">
            <v>МЖС</v>
          </cell>
          <cell r="D1721" t="str">
            <v>обл.КЪРДЖАЛИ</v>
          </cell>
          <cell r="E1721" t="str">
            <v>общ.МОМЧИЛГРАД</v>
          </cell>
          <cell r="F1721" t="str">
            <v>гр.МОМЧИЛГРАД</v>
          </cell>
          <cell r="G1721" t="str">
            <v>"ЕС-ЕНЕРДЖИ ПРОЕКТ" ЕООД</v>
          </cell>
          <cell r="H1721" t="str">
            <v>402ЕСС027</v>
          </cell>
          <cell r="I1721">
            <v>42256</v>
          </cell>
          <cell r="J1721" t="str">
            <v>1978</v>
          </cell>
          <cell r="K1721">
            <v>2431</v>
          </cell>
          <cell r="L1721">
            <v>2317</v>
          </cell>
          <cell r="M1721">
            <v>212.6</v>
          </cell>
          <cell r="N1721">
            <v>86.3</v>
          </cell>
          <cell r="O1721">
            <v>316336</v>
          </cell>
          <cell r="P1721">
            <v>492650</v>
          </cell>
          <cell r="Q1721">
            <v>199800</v>
          </cell>
          <cell r="R1721">
            <v>0</v>
          </cell>
          <cell r="S1721" t="str">
            <v>E</v>
          </cell>
          <cell r="T1721" t="str">
            <v>С</v>
          </cell>
          <cell r="U1721" t="str">
            <v>Изолация на външна стена , Изолация на под, Подмяна на дограма</v>
          </cell>
          <cell r="V1721">
            <v>292769</v>
          </cell>
          <cell r="W1721">
            <v>29.85</v>
          </cell>
          <cell r="X1721">
            <v>20013</v>
          </cell>
          <cell r="Y1721">
            <v>272556</v>
          </cell>
          <cell r="Z1721">
            <v>13.6189</v>
          </cell>
          <cell r="AA1721" t="str">
            <v>„НП за ЕЕ на МЖС"</v>
          </cell>
          <cell r="AB1721">
            <v>59.42</v>
          </cell>
        </row>
        <row r="1722">
          <cell r="A1722">
            <v>176828575</v>
          </cell>
          <cell r="B1722" t="str">
            <v xml:space="preserve">Сдружение на собствениците  Орфей гр. Момчилград, ул. Сан Стефано, #4, бл. 9" </v>
          </cell>
          <cell r="C1722" t="str">
            <v>МЖС МОМЧИЛГРАД</v>
          </cell>
          <cell r="D1722" t="str">
            <v>обл.КЪРДЖАЛИ</v>
          </cell>
          <cell r="E1722" t="str">
            <v>общ.МОМЧИЛГРАД</v>
          </cell>
          <cell r="F1722" t="str">
            <v>гр.МОМЧИЛГРАД</v>
          </cell>
          <cell r="G1722" t="str">
            <v>"ЕС-ЕНЕРДЖИ ПРОЕКТ" ЕООД</v>
          </cell>
          <cell r="H1722" t="str">
            <v>402ЕСС028</v>
          </cell>
          <cell r="I1722">
            <v>42230</v>
          </cell>
          <cell r="J1722" t="str">
            <v>1986</v>
          </cell>
          <cell r="K1722">
            <v>3992</v>
          </cell>
          <cell r="L1722">
            <v>3344</v>
          </cell>
          <cell r="M1722">
            <v>169.2</v>
          </cell>
          <cell r="N1722">
            <v>78.5</v>
          </cell>
          <cell r="O1722">
            <v>338119</v>
          </cell>
          <cell r="P1722">
            <v>565489</v>
          </cell>
          <cell r="Q1722">
            <v>262140</v>
          </cell>
          <cell r="R1722">
            <v>0</v>
          </cell>
          <cell r="S1722" t="str">
            <v>E</v>
          </cell>
          <cell r="T1722" t="str">
            <v>С</v>
          </cell>
          <cell r="U1722" t="str">
            <v>Изолация на външна стена , Изолация на под, Изолация на покрив, Подмяна на дограма</v>
          </cell>
          <cell r="V1722">
            <v>303350</v>
          </cell>
          <cell r="W1722">
            <v>13.03</v>
          </cell>
          <cell r="X1722">
            <v>31897.09</v>
          </cell>
          <cell r="Y1722">
            <v>463680</v>
          </cell>
          <cell r="Z1722">
            <v>14.5367</v>
          </cell>
          <cell r="AA1722" t="str">
            <v>„НП за ЕЕ на МЖС"</v>
          </cell>
          <cell r="AB1722">
            <v>53.64</v>
          </cell>
        </row>
        <row r="1723">
          <cell r="A1723">
            <v>176824801</v>
          </cell>
          <cell r="B1723" t="str">
            <v>Сдружение на собствениците "Блок 10 АБВГ-гр. Момчилград</v>
          </cell>
          <cell r="C1723" t="str">
            <v>МЖС -МОМЧИЛГРАД</v>
          </cell>
          <cell r="D1723" t="str">
            <v>обл.КЪРДЖАЛИ</v>
          </cell>
          <cell r="E1723" t="str">
            <v>общ.МОМЧИЛГРАД</v>
          </cell>
          <cell r="F1723" t="str">
            <v>гр.МОМЧИЛГРАД</v>
          </cell>
          <cell r="G1723" t="str">
            <v>"ЕС-ЕНЕРДЖИ ПРОЕКТ" ЕООД</v>
          </cell>
          <cell r="H1723" t="str">
            <v>402ЕСС029</v>
          </cell>
          <cell r="I1723">
            <v>42244</v>
          </cell>
          <cell r="J1723" t="str">
            <v>1986</v>
          </cell>
          <cell r="K1723">
            <v>4865</v>
          </cell>
          <cell r="L1723">
            <v>4585</v>
          </cell>
          <cell r="M1723">
            <v>400</v>
          </cell>
          <cell r="N1723">
            <v>125.8</v>
          </cell>
          <cell r="O1723">
            <v>1080936</v>
          </cell>
          <cell r="P1723">
            <v>1834378</v>
          </cell>
          <cell r="Q1723">
            <v>576600</v>
          </cell>
          <cell r="R1723">
            <v>0</v>
          </cell>
          <cell r="S1723" t="str">
            <v>G</v>
          </cell>
          <cell r="T1723" t="str">
            <v>С</v>
          </cell>
          <cell r="U1723" t="str">
            <v>ВЕИ, Изолация на външна стена , Подмяна на дограма</v>
          </cell>
          <cell r="V1723">
            <v>1257704</v>
          </cell>
          <cell r="W1723">
            <v>178.7</v>
          </cell>
          <cell r="X1723">
            <v>82158</v>
          </cell>
          <cell r="Y1723">
            <v>664811</v>
          </cell>
          <cell r="Z1723">
            <v>8.0917999999999992</v>
          </cell>
          <cell r="AA1723" t="str">
            <v>„НП за ЕЕ на МЖС"</v>
          </cell>
          <cell r="AB1723">
            <v>68.56</v>
          </cell>
        </row>
        <row r="1724">
          <cell r="A1724">
            <v>176838014</v>
          </cell>
          <cell r="B1724" t="str">
            <v>Сдружение на собствениците "СС-Добросъседство гр. Момчилград, ул. Сан Стефано 12, бл.11"</v>
          </cell>
          <cell r="C1724" t="str">
            <v>МЖС МОМЧИЛГРАД</v>
          </cell>
          <cell r="D1724" t="str">
            <v>обл.КЪРДЖАЛИ</v>
          </cell>
          <cell r="E1724" t="str">
            <v>общ.МОМЧИЛГРАД</v>
          </cell>
          <cell r="F1724" t="str">
            <v>гр.МОМЧИЛГРАД</v>
          </cell>
          <cell r="G1724" t="str">
            <v>"ЕС-ЕНЕРДЖИ ПРОЕКТ" ЕООД</v>
          </cell>
          <cell r="H1724" t="str">
            <v>402ЕСС030</v>
          </cell>
          <cell r="I1724">
            <v>42250</v>
          </cell>
          <cell r="J1724" t="str">
            <v>1988</v>
          </cell>
          <cell r="K1724">
            <v>4973</v>
          </cell>
          <cell r="L1724">
            <v>4760</v>
          </cell>
          <cell r="M1724">
            <v>265.3</v>
          </cell>
          <cell r="N1724">
            <v>85.9</v>
          </cell>
          <cell r="O1724">
            <v>754015</v>
          </cell>
          <cell r="P1724">
            <v>1262813</v>
          </cell>
          <cell r="Q1724">
            <v>408880</v>
          </cell>
          <cell r="R1724">
            <v>0</v>
          </cell>
          <cell r="S1724" t="str">
            <v>F</v>
          </cell>
          <cell r="T1724" t="str">
            <v>С</v>
          </cell>
          <cell r="U1724" t="str">
            <v>Изолация на външна стена , Изолация на под, Подмяна на дограма</v>
          </cell>
          <cell r="V1724">
            <v>853659</v>
          </cell>
          <cell r="W1724">
            <v>68.41</v>
          </cell>
          <cell r="X1724">
            <v>55729</v>
          </cell>
          <cell r="Y1724">
            <v>580873</v>
          </cell>
          <cell r="Z1724">
            <v>10.4231</v>
          </cell>
          <cell r="AA1724" t="str">
            <v>„НП за ЕЕ на МЖС"</v>
          </cell>
          <cell r="AB1724">
            <v>67.59</v>
          </cell>
        </row>
        <row r="1725">
          <cell r="A1725">
            <v>176817073</v>
          </cell>
          <cell r="B1725" t="str">
            <v>Сдружение на собствениците "Блок 12 АБВГ-гр. Момчилград, община Момчилград, ул. Сан Стефано #14 бл.1</v>
          </cell>
          <cell r="C1725" t="str">
            <v>МЖС</v>
          </cell>
          <cell r="D1725" t="str">
            <v>обл.КЪРДЖАЛИ</v>
          </cell>
          <cell r="E1725" t="str">
            <v>общ.МОМЧИЛГРАД</v>
          </cell>
          <cell r="F1725" t="str">
            <v>гр.МОМЧИЛГРАД</v>
          </cell>
          <cell r="G1725" t="str">
            <v>"ЕС-ЕНЕРДЖИ ПРОЕКТ" ЕООД</v>
          </cell>
          <cell r="H1725" t="str">
            <v>402ЕСС032</v>
          </cell>
          <cell r="I1725">
            <v>42331</v>
          </cell>
          <cell r="J1725" t="str">
            <v>1987</v>
          </cell>
          <cell r="K1725">
            <v>5052</v>
          </cell>
          <cell r="L1725">
            <v>4369</v>
          </cell>
          <cell r="M1725">
            <v>283.5</v>
          </cell>
          <cell r="N1725">
            <v>97</v>
          </cell>
          <cell r="O1725">
            <v>762354</v>
          </cell>
          <cell r="P1725">
            <v>1238691</v>
          </cell>
          <cell r="Q1725">
            <v>423580</v>
          </cell>
          <cell r="R1725">
            <v>0</v>
          </cell>
          <cell r="S1725" t="str">
            <v>G</v>
          </cell>
          <cell r="T1725" t="str">
            <v>С</v>
          </cell>
          <cell r="U1725" t="str">
            <v>Изолация на външна стена , Изолация на под, Подмяна на дограма</v>
          </cell>
          <cell r="V1725">
            <v>815111</v>
          </cell>
          <cell r="W1725">
            <v>86.29</v>
          </cell>
          <cell r="X1725">
            <v>56169</v>
          </cell>
          <cell r="Y1725">
            <v>572104</v>
          </cell>
          <cell r="Z1725">
            <v>10.1854</v>
          </cell>
          <cell r="AA1725" t="str">
            <v>„НП за ЕЕ на МЖС"</v>
          </cell>
          <cell r="AB1725">
            <v>65.8</v>
          </cell>
        </row>
        <row r="1726">
          <cell r="A1726">
            <v>176817340</v>
          </cell>
          <cell r="B1726" t="str">
            <v>Сдружение на собствениците "Родопи - гр. Момчилград, община Момчилград"</v>
          </cell>
          <cell r="C1726" t="str">
            <v>МЖС-МОМЧИЛГРАД, БЛ. 1А</v>
          </cell>
          <cell r="D1726" t="str">
            <v>обл.КЪРДЖАЛИ</v>
          </cell>
          <cell r="E1726" t="str">
            <v>общ.МОМЧИЛГРАД</v>
          </cell>
          <cell r="F1726" t="str">
            <v>гр.МОМЧИЛГРАД</v>
          </cell>
          <cell r="G1726" t="str">
            <v>"ЕС-ЕНЕРДЖИ ПРОЕКТ" ЕООД</v>
          </cell>
          <cell r="H1726" t="str">
            <v>402ЕСС033</v>
          </cell>
          <cell r="I1726">
            <v>42332</v>
          </cell>
          <cell r="J1726" t="str">
            <v>1981</v>
          </cell>
          <cell r="K1726">
            <v>4886</v>
          </cell>
          <cell r="L1726">
            <v>4673</v>
          </cell>
          <cell r="M1726">
            <v>256.10000000000002</v>
          </cell>
          <cell r="N1726">
            <v>91.4</v>
          </cell>
          <cell r="O1726">
            <v>731590</v>
          </cell>
          <cell r="P1726">
            <v>1196966</v>
          </cell>
          <cell r="Q1726">
            <v>426920</v>
          </cell>
          <cell r="R1726">
            <v>0</v>
          </cell>
          <cell r="S1726" t="str">
            <v>F</v>
          </cell>
          <cell r="T1726" t="str">
            <v>С</v>
          </cell>
          <cell r="U1726" t="str">
            <v>Изолация на външна стена , Изолация на под, Изолация на покрив, Подмяна на дограма</v>
          </cell>
          <cell r="V1726">
            <v>770052</v>
          </cell>
          <cell r="W1726">
            <v>134.13999999999999</v>
          </cell>
          <cell r="X1726">
            <v>50437</v>
          </cell>
          <cell r="Y1726">
            <v>593126</v>
          </cell>
          <cell r="Z1726">
            <v>11.7597</v>
          </cell>
          <cell r="AA1726" t="str">
            <v>„НП за ЕЕ на МЖС"</v>
          </cell>
          <cell r="AB1726">
            <v>64.33</v>
          </cell>
        </row>
        <row r="1727">
          <cell r="A1727">
            <v>176817917</v>
          </cell>
          <cell r="B1727" t="str">
            <v>Сдружение на собствениците на етажна собственост в блок 8</v>
          </cell>
          <cell r="C1727" t="str">
            <v>МЖС</v>
          </cell>
          <cell r="D1727" t="str">
            <v>обл.КЪРДЖАЛИ</v>
          </cell>
          <cell r="E1727" t="str">
            <v>общ.МОМЧИЛГРАД</v>
          </cell>
          <cell r="F1727" t="str">
            <v>гр.МОМЧИЛГРАД</v>
          </cell>
          <cell r="G1727" t="str">
            <v>"ЕС-ЕНЕРДЖИ ПРОЕКТ" ЕООД</v>
          </cell>
          <cell r="H1727" t="str">
            <v>402ЕСС034</v>
          </cell>
          <cell r="I1727">
            <v>42333</v>
          </cell>
          <cell r="J1727" t="str">
            <v>1984</v>
          </cell>
          <cell r="K1727">
            <v>5458</v>
          </cell>
          <cell r="L1727">
            <v>5168</v>
          </cell>
          <cell r="M1727">
            <v>265.8</v>
          </cell>
          <cell r="N1727">
            <v>91</v>
          </cell>
          <cell r="O1727">
            <v>948452</v>
          </cell>
          <cell r="P1727">
            <v>1373493</v>
          </cell>
          <cell r="Q1727">
            <v>470550</v>
          </cell>
          <cell r="R1727">
            <v>0</v>
          </cell>
          <cell r="S1727" t="str">
            <v>F</v>
          </cell>
          <cell r="T1727" t="str">
            <v>С</v>
          </cell>
          <cell r="U1727" t="str">
            <v>Изолация на външна стена , Изолация на под, Изолация на покрив, Подмяна на дограма</v>
          </cell>
          <cell r="V1727">
            <v>902941</v>
          </cell>
          <cell r="W1727">
            <v>99.37</v>
          </cell>
          <cell r="X1727">
            <v>62763</v>
          </cell>
          <cell r="Y1727">
            <v>720908</v>
          </cell>
          <cell r="Z1727">
            <v>11.4861</v>
          </cell>
          <cell r="AA1727" t="str">
            <v>„НП за ЕЕ на МЖС"</v>
          </cell>
          <cell r="AB1727">
            <v>65.739999999999995</v>
          </cell>
        </row>
        <row r="1728">
          <cell r="A1728">
            <v>176819156</v>
          </cell>
          <cell r="B1728" t="str">
            <v>Сдружение на собствениците "Блок Момчил юнак - гр. Момчилград, ул. Маказа #69</v>
          </cell>
          <cell r="C1728" t="str">
            <v>МЖС БЛ 69</v>
          </cell>
          <cell r="D1728" t="str">
            <v>обл.КЪРДЖАЛИ</v>
          </cell>
          <cell r="E1728" t="str">
            <v>общ.МОМЧИЛГРАД</v>
          </cell>
          <cell r="F1728" t="str">
            <v>гр.МОМЧИЛГРАД</v>
          </cell>
          <cell r="G1728" t="str">
            <v>"ЕС-ЕНЕРДЖИ ПРОЕКТ" ЕООД</v>
          </cell>
          <cell r="H1728" t="str">
            <v>402ЕСС035</v>
          </cell>
          <cell r="I1728">
            <v>42334</v>
          </cell>
          <cell r="J1728" t="str">
            <v>1983</v>
          </cell>
          <cell r="K1728">
            <v>2992</v>
          </cell>
          <cell r="L1728">
            <v>2731</v>
          </cell>
          <cell r="M1728">
            <v>245.8</v>
          </cell>
          <cell r="N1728">
            <v>91.6</v>
          </cell>
          <cell r="O1728">
            <v>381301</v>
          </cell>
          <cell r="P1728">
            <v>1373493</v>
          </cell>
          <cell r="Q1728">
            <v>250270</v>
          </cell>
          <cell r="R1728">
            <v>0</v>
          </cell>
          <cell r="S1728" t="str">
            <v>F</v>
          </cell>
          <cell r="T1728" t="str">
            <v>С</v>
          </cell>
          <cell r="U1728" t="str">
            <v>Изолация на външна стена , Изолация на под, Изолация на покрив, Подмяна на дограма</v>
          </cell>
          <cell r="V1728">
            <v>421116</v>
          </cell>
          <cell r="W1728">
            <v>43.35</v>
          </cell>
          <cell r="X1728">
            <v>28847</v>
          </cell>
          <cell r="Y1728">
            <v>315513</v>
          </cell>
          <cell r="Z1728">
            <v>10.9374</v>
          </cell>
          <cell r="AA1728" t="str">
            <v>„НП за ЕЕ на МЖС"</v>
          </cell>
          <cell r="AB1728">
            <v>30.66</v>
          </cell>
        </row>
        <row r="1729">
          <cell r="A1729">
            <v>176829798</v>
          </cell>
          <cell r="B1729" t="str">
            <v>Сдружение на собствениците "СИНИЯТ БЛОК, гр. Разлог, ул. "Бяла река" N 4, вх. А,Б,В"</v>
          </cell>
          <cell r="C1729" t="str">
            <v>МЖС-РАЗЛОГ</v>
          </cell>
          <cell r="D1729" t="str">
            <v>обл.БЛАГОЕВГРАД</v>
          </cell>
          <cell r="E1729" t="str">
            <v>общ.РАЗЛОГ</v>
          </cell>
          <cell r="F1729" t="str">
            <v>гр.РАЗЛОГ</v>
          </cell>
          <cell r="G1729" t="str">
            <v>"ЕС-ЕНЕРДЖИ ПРОЕКТ" ЕООД</v>
          </cell>
          <cell r="H1729" t="str">
            <v>402ЕСС036</v>
          </cell>
          <cell r="I1729">
            <v>42271</v>
          </cell>
          <cell r="J1729" t="str">
            <v>1976</v>
          </cell>
          <cell r="K1729">
            <v>4600</v>
          </cell>
          <cell r="L1729">
            <v>4284</v>
          </cell>
          <cell r="M1729">
            <v>265</v>
          </cell>
          <cell r="N1729">
            <v>85</v>
          </cell>
          <cell r="O1729">
            <v>801536</v>
          </cell>
          <cell r="P1729">
            <v>1135450</v>
          </cell>
          <cell r="Q1729">
            <v>364540</v>
          </cell>
          <cell r="R1729">
            <v>0</v>
          </cell>
          <cell r="S1729" t="str">
            <v>E</v>
          </cell>
          <cell r="T1729" t="str">
            <v>С</v>
          </cell>
          <cell r="U1729" t="str">
            <v>Изолация на външна стена , Изолация на под, Подмяна на дограма</v>
          </cell>
          <cell r="V1729">
            <v>770912</v>
          </cell>
          <cell r="W1729">
            <v>43.5</v>
          </cell>
          <cell r="X1729">
            <v>48351</v>
          </cell>
          <cell r="Y1729">
            <v>397763</v>
          </cell>
          <cell r="Z1729">
            <v>8.2264999999999997</v>
          </cell>
          <cell r="AA1729" t="str">
            <v>„НП за ЕЕ на МЖС"</v>
          </cell>
          <cell r="AB1729">
            <v>67.89</v>
          </cell>
        </row>
        <row r="1730">
          <cell r="A1730">
            <v>176837026</v>
          </cell>
          <cell r="B1730" t="str">
            <v>СДРУЖЕНИЕ НА СОБСТВЕНИЦИТЕ "ГР. ДОЛНА БАНЯ, ОБЩ.ДОЛНА БАНЯ, УЛ. ТЪРГОВСКА 119,БЛОК 1"</v>
          </cell>
          <cell r="C1730" t="str">
            <v>МЖС-ДОЛНА БАНЯ, БЛ. 1</v>
          </cell>
          <cell r="D1730" t="str">
            <v>обл.СОФИЯ-ОБЛАСТ</v>
          </cell>
          <cell r="E1730" t="str">
            <v>общ.ДОЛНА БАНЯ</v>
          </cell>
          <cell r="F1730" t="str">
            <v>гр.ДОЛНА БАНЯ</v>
          </cell>
          <cell r="G1730" t="str">
            <v>"ЕС-ЕНЕРДЖИ ПРОЕКТ" ЕООД</v>
          </cell>
          <cell r="H1730" t="str">
            <v>402ЕСС038</v>
          </cell>
          <cell r="I1730">
            <v>42353</v>
          </cell>
          <cell r="J1730" t="str">
            <v>1983</v>
          </cell>
          <cell r="K1730">
            <v>2835</v>
          </cell>
          <cell r="L1730">
            <v>2723</v>
          </cell>
          <cell r="M1730">
            <v>364.8</v>
          </cell>
          <cell r="N1730">
            <v>106.9</v>
          </cell>
          <cell r="O1730">
            <v>688591</v>
          </cell>
          <cell r="P1730">
            <v>993267</v>
          </cell>
          <cell r="Q1730">
            <v>291130</v>
          </cell>
          <cell r="R1730">
            <v>0</v>
          </cell>
          <cell r="S1730" t="str">
            <v>G</v>
          </cell>
          <cell r="T1730" t="str">
            <v>С</v>
          </cell>
          <cell r="U1730" t="str">
            <v>Изолация на външна стена , Изолация на под, Подмяна на дограма</v>
          </cell>
          <cell r="V1730">
            <v>702142</v>
          </cell>
          <cell r="W1730">
            <v>39.92</v>
          </cell>
          <cell r="X1730">
            <v>43507</v>
          </cell>
          <cell r="Y1730">
            <v>443526</v>
          </cell>
          <cell r="Z1730">
            <v>10.1943</v>
          </cell>
          <cell r="AA1730" t="str">
            <v>„НП за ЕЕ на МЖС"</v>
          </cell>
          <cell r="AB1730">
            <v>70.69</v>
          </cell>
        </row>
        <row r="1731">
          <cell r="A1731">
            <v>176826866</v>
          </cell>
          <cell r="B1731" t="str">
            <v>СДРУЖЕНИЕ НА СОБСТВЕНИЦИТЕ "ГР. ДОЛНА БАНЯ, БЛОК-СЕКЦИИ 4, 5, 6 ,7"</v>
          </cell>
          <cell r="C1731" t="str">
            <v>МЖС</v>
          </cell>
          <cell r="D1731" t="str">
            <v>обл.СОФИЯ-ОБЛАСТ</v>
          </cell>
          <cell r="E1731" t="str">
            <v>общ.ДОЛНА БАНЯ</v>
          </cell>
          <cell r="F1731" t="str">
            <v>гр.ДОЛНА БАНЯ</v>
          </cell>
          <cell r="G1731" t="str">
            <v>"ЕС-ЕНЕРДЖИ ПРОЕКТ" ЕООД</v>
          </cell>
          <cell r="H1731" t="str">
            <v>402ЕСС039</v>
          </cell>
          <cell r="I1731">
            <v>42355</v>
          </cell>
          <cell r="J1731" t="str">
            <v>1985</v>
          </cell>
          <cell r="K1731">
            <v>5514</v>
          </cell>
          <cell r="L1731">
            <v>5108</v>
          </cell>
          <cell r="M1731">
            <v>322.60000000000002</v>
          </cell>
          <cell r="N1731">
            <v>100.5</v>
          </cell>
          <cell r="O1731">
            <v>1102681</v>
          </cell>
          <cell r="P1731">
            <v>1648013</v>
          </cell>
          <cell r="Q1731">
            <v>413150</v>
          </cell>
          <cell r="R1731">
            <v>0</v>
          </cell>
          <cell r="S1731" t="str">
            <v>G</v>
          </cell>
          <cell r="T1731" t="str">
            <v>С</v>
          </cell>
          <cell r="U1731" t="str">
            <v>Изолация на външна стена , Изолация на под, Изолация на покрив, Подмяна на дограма</v>
          </cell>
          <cell r="V1731">
            <v>1134860</v>
          </cell>
          <cell r="W1731">
            <v>67.16</v>
          </cell>
          <cell r="X1731">
            <v>70705</v>
          </cell>
          <cell r="Y1731">
            <v>845322</v>
          </cell>
          <cell r="Z1731">
            <v>11.9556</v>
          </cell>
          <cell r="AA1731" t="str">
            <v>„НП за ЕЕ на МЖС"</v>
          </cell>
          <cell r="AB1731">
            <v>68.86</v>
          </cell>
        </row>
        <row r="1732">
          <cell r="A1732">
            <v>176841754</v>
          </cell>
          <cell r="B1732" t="str">
            <v>СДРУЖЕНИЕ НА СОБСТВЕНИЦИТЕ "ГР.ДОЛНА БАНЯ, УЛ. МАРИШКА #2,БЛ.1"</v>
          </cell>
          <cell r="C1732" t="str">
            <v>МЖС</v>
          </cell>
          <cell r="D1732" t="str">
            <v>обл.СОФИЯ-ОБЛАСТ</v>
          </cell>
          <cell r="E1732" t="str">
            <v>общ.ДОЛНА БАНЯ</v>
          </cell>
          <cell r="F1732" t="str">
            <v>гр.ДОЛНА БАНЯ</v>
          </cell>
          <cell r="G1732" t="str">
            <v>"ЕС-ЕНЕРДЖИ ПРОЕКТ" ЕООД</v>
          </cell>
          <cell r="H1732" t="str">
            <v>402ЕСС040</v>
          </cell>
          <cell r="I1732">
            <v>42352</v>
          </cell>
          <cell r="J1732" t="str">
            <v>1985</v>
          </cell>
          <cell r="K1732">
            <v>0</v>
          </cell>
          <cell r="L1732">
            <v>0</v>
          </cell>
          <cell r="M1732">
            <v>318.60000000000002</v>
          </cell>
          <cell r="N1732">
            <v>113.9</v>
          </cell>
          <cell r="O1732">
            <v>526107</v>
          </cell>
          <cell r="P1732">
            <v>782686</v>
          </cell>
          <cell r="Q1732">
            <v>279760</v>
          </cell>
          <cell r="R1732">
            <v>0</v>
          </cell>
          <cell r="S1732" t="str">
            <v>G</v>
          </cell>
          <cell r="T1732" t="str">
            <v>С</v>
          </cell>
          <cell r="U1732" t="str">
            <v>Изолация на външна стена , Изолация на под, Подмяна на дограма</v>
          </cell>
          <cell r="V1732">
            <v>502921</v>
          </cell>
          <cell r="W1732">
            <v>29.43</v>
          </cell>
          <cell r="X1732">
            <v>31282</v>
          </cell>
          <cell r="Y1732">
            <v>393372</v>
          </cell>
          <cell r="Z1732">
            <v>12.574999999999999</v>
          </cell>
          <cell r="AA1732" t="str">
            <v>„НП за ЕЕ на МЖС"</v>
          </cell>
          <cell r="AB1732">
            <v>64.25</v>
          </cell>
        </row>
        <row r="1733">
          <cell r="A1733">
            <v>176853906</v>
          </cell>
          <cell r="B1733" t="str">
            <v>Сдружение на собствениците "Тракия 6, бл. Младост-1, вх. А, Б и В, гр. Джебел, община Джебел"</v>
          </cell>
          <cell r="C1733" t="str">
            <v>МЖС-ДЖЕБЕЛ, МЛАДОСТ 1</v>
          </cell>
          <cell r="D1733" t="str">
            <v>обл.КЪРДЖАЛИ</v>
          </cell>
          <cell r="E1733" t="str">
            <v>общ.ДЖЕБЕЛ</v>
          </cell>
          <cell r="F1733" t="str">
            <v>гр.ДЖЕБЕЛ</v>
          </cell>
          <cell r="G1733" t="str">
            <v>"ЕС-ЕНЕРДЖИ ПРОЕКТ" ЕООД</v>
          </cell>
          <cell r="H1733" t="str">
            <v>402ЕСС041</v>
          </cell>
          <cell r="I1733">
            <v>42317</v>
          </cell>
          <cell r="J1733" t="str">
            <v>1984</v>
          </cell>
          <cell r="K1733">
            <v>3643</v>
          </cell>
          <cell r="L1733">
            <v>3435</v>
          </cell>
          <cell r="M1733">
            <v>265.3</v>
          </cell>
          <cell r="N1733">
            <v>100.6</v>
          </cell>
          <cell r="O1733">
            <v>608921</v>
          </cell>
          <cell r="P1733">
            <v>911617</v>
          </cell>
          <cell r="Q1733">
            <v>345540</v>
          </cell>
          <cell r="R1733">
            <v>0</v>
          </cell>
          <cell r="S1733" t="str">
            <v>F</v>
          </cell>
          <cell r="T1733" t="str">
            <v>С</v>
          </cell>
          <cell r="U1733" t="str">
            <v>Изолация на външна стена , Изолация на под, Подмяна на дограма</v>
          </cell>
          <cell r="V1733">
            <v>565845</v>
          </cell>
          <cell r="W1733">
            <v>47.31</v>
          </cell>
          <cell r="X1733">
            <v>37207</v>
          </cell>
          <cell r="Y1733">
            <v>506352</v>
          </cell>
          <cell r="Z1733">
            <v>13.609</v>
          </cell>
          <cell r="AA1733" t="str">
            <v>„НП за ЕЕ на МЖС"</v>
          </cell>
          <cell r="AB1733">
            <v>62.07</v>
          </cell>
        </row>
        <row r="1734">
          <cell r="A1734">
            <v>176832488</v>
          </cell>
          <cell r="B1734" t="str">
            <v>Сдружение на собствениците "Младост 2 - Джебел"</v>
          </cell>
          <cell r="C1734" t="str">
            <v>МЖС-ДЖЕБЕЛ, МЛАДОСТ 2</v>
          </cell>
          <cell r="D1734" t="str">
            <v>обл.КЪРДЖАЛИ</v>
          </cell>
          <cell r="E1734" t="str">
            <v>общ.ДЖЕБЕЛ</v>
          </cell>
          <cell r="F1734" t="str">
            <v>гр.ДЖЕБЕЛ</v>
          </cell>
          <cell r="G1734" t="str">
            <v>"ЕС-ЕНЕРДЖИ ПРОЕКТ" ЕООД</v>
          </cell>
          <cell r="H1734" t="str">
            <v>402ЕСС042</v>
          </cell>
          <cell r="I1734">
            <v>42318</v>
          </cell>
          <cell r="J1734" t="str">
            <v>1985</v>
          </cell>
          <cell r="K1734">
            <v>4784</v>
          </cell>
          <cell r="L1734">
            <v>4447</v>
          </cell>
          <cell r="M1734">
            <v>266.7</v>
          </cell>
          <cell r="N1734">
            <v>97.6</v>
          </cell>
          <cell r="O1734">
            <v>682013</v>
          </cell>
          <cell r="P1734">
            <v>1185816</v>
          </cell>
          <cell r="Q1734">
            <v>434170</v>
          </cell>
          <cell r="R1734">
            <v>0</v>
          </cell>
          <cell r="S1734" t="str">
            <v>F</v>
          </cell>
          <cell r="T1734" t="str">
            <v>С</v>
          </cell>
          <cell r="U1734" t="str">
            <v>Изолация на външна стена , Изолация на под, Подмяна на дограма</v>
          </cell>
          <cell r="V1734">
            <v>751651</v>
          </cell>
          <cell r="W1734">
            <v>52.36</v>
          </cell>
          <cell r="X1734">
            <v>47940</v>
          </cell>
          <cell r="Y1734">
            <v>676254</v>
          </cell>
          <cell r="Z1734">
            <v>14.106199999999999</v>
          </cell>
          <cell r="AA1734" t="str">
            <v>„НП за ЕЕ на МЖС"</v>
          </cell>
          <cell r="AB1734">
            <v>63.38</v>
          </cell>
        </row>
        <row r="1735">
          <cell r="A1735">
            <v>176831742</v>
          </cell>
          <cell r="B1735" t="str">
            <v>Сдружение на собствениците "Младост-4-Джебел, гр.Джебел, община Джебел, ул. Тракия #12"</v>
          </cell>
          <cell r="C1735" t="str">
            <v>МЖС-ДЖЕБЕЛ, МЛАДОСТ 4</v>
          </cell>
          <cell r="D1735" t="str">
            <v>обл.КЪРДЖАЛИ</v>
          </cell>
          <cell r="E1735" t="str">
            <v>общ.ДЖЕБЕЛ</v>
          </cell>
          <cell r="F1735" t="str">
            <v>гр.ДЖЕБЕЛ</v>
          </cell>
          <cell r="G1735" t="str">
            <v>"ЕС-ЕНЕРДЖИ ПРОЕКТ" ЕООД</v>
          </cell>
          <cell r="H1735" t="str">
            <v>402ЕСС043</v>
          </cell>
          <cell r="I1735">
            <v>42319</v>
          </cell>
          <cell r="J1735" t="str">
            <v>1987</v>
          </cell>
          <cell r="K1735">
            <v>4649</v>
          </cell>
          <cell r="L1735">
            <v>4384</v>
          </cell>
          <cell r="M1735">
            <v>262.2</v>
          </cell>
          <cell r="N1735">
            <v>91.3</v>
          </cell>
          <cell r="O1735">
            <v>688865</v>
          </cell>
          <cell r="P1735">
            <v>1149472</v>
          </cell>
          <cell r="Q1735">
            <v>400320</v>
          </cell>
          <cell r="R1735">
            <v>0</v>
          </cell>
          <cell r="S1735" t="str">
            <v>F</v>
          </cell>
          <cell r="T1735" t="str">
            <v>С</v>
          </cell>
          <cell r="U1735" t="str">
            <v>Изолация на външна стена , Изолация на под, Изолация на покрив, Подмяна на дограма</v>
          </cell>
          <cell r="V1735">
            <v>749151</v>
          </cell>
          <cell r="W1735">
            <v>57.19</v>
          </cell>
          <cell r="X1735">
            <v>48488</v>
          </cell>
          <cell r="Y1735">
            <v>740310</v>
          </cell>
          <cell r="Z1735">
            <v>15.267899999999999</v>
          </cell>
          <cell r="AA1735" t="str">
            <v>„НП за ЕЕ на МЖС"</v>
          </cell>
          <cell r="AB1735">
            <v>65.17</v>
          </cell>
        </row>
        <row r="1736">
          <cell r="A1736">
            <v>176852366</v>
          </cell>
          <cell r="B1736" t="str">
            <v>Сдружение на собствениците "Детелина-Джебел, гр. Джебел, община Джебел, обл. Кърджали, ул. Тракия #2</v>
          </cell>
          <cell r="C1736" t="str">
            <v>МЖС-ДЖЕБЕЛ, БЛ. 2</v>
          </cell>
          <cell r="D1736" t="str">
            <v>обл.КЪРДЖАЛИ</v>
          </cell>
          <cell r="E1736" t="str">
            <v>общ.ДЖЕБЕЛ</v>
          </cell>
          <cell r="F1736" t="str">
            <v>гр.ДЖЕБЕЛ</v>
          </cell>
          <cell r="G1736" t="str">
            <v>"ЕС-ЕНЕРДЖИ ПРОЕКТ" ЕООД</v>
          </cell>
          <cell r="H1736" t="str">
            <v>402ЕСС044</v>
          </cell>
          <cell r="I1736">
            <v>42320</v>
          </cell>
          <cell r="J1736" t="str">
            <v>1982</v>
          </cell>
          <cell r="K1736">
            <v>3450</v>
          </cell>
          <cell r="L1736">
            <v>3385</v>
          </cell>
          <cell r="M1736">
            <v>248.5</v>
          </cell>
          <cell r="N1736">
            <v>90</v>
          </cell>
          <cell r="O1736">
            <v>506348</v>
          </cell>
          <cell r="P1736">
            <v>841040</v>
          </cell>
          <cell r="Q1736">
            <v>304810</v>
          </cell>
          <cell r="R1736">
            <v>0</v>
          </cell>
          <cell r="S1736" t="str">
            <v>F</v>
          </cell>
          <cell r="T1736" t="str">
            <v>С</v>
          </cell>
          <cell r="U1736" t="str">
            <v>Изолация на външна стена , Изолация на под, Подмяна на дограма</v>
          </cell>
          <cell r="V1736">
            <v>536226</v>
          </cell>
          <cell r="W1736">
            <v>41.17</v>
          </cell>
          <cell r="X1736">
            <v>34742</v>
          </cell>
          <cell r="Y1736">
            <v>476315</v>
          </cell>
          <cell r="Z1736">
            <v>13.71</v>
          </cell>
          <cell r="AA1736" t="str">
            <v>„НП за ЕЕ на МЖС"</v>
          </cell>
          <cell r="AB1736">
            <v>63.75</v>
          </cell>
        </row>
        <row r="1737">
          <cell r="A1737">
            <v>176835678</v>
          </cell>
          <cell r="B1737" t="str">
            <v>СДРУЖЕНИЕ НА СОБСТВЕНИЦИТЕ "СВЕЩИ ПЛАСТ - БЛ.19,20,21,ГР. ЕТРОПОЛЕ КВ. 178 /8/"</v>
          </cell>
          <cell r="C1737" t="str">
            <v>МЖС</v>
          </cell>
          <cell r="D1737" t="str">
            <v>обл.СОФИЯ-ОБЛАСТ</v>
          </cell>
          <cell r="E1737" t="str">
            <v>общ.ЕТРОПОЛЕ</v>
          </cell>
          <cell r="F1737" t="str">
            <v>гр.ЕТРОПОЛЕ</v>
          </cell>
          <cell r="G1737" t="str">
            <v>"ЕС-ЕНЕРДЖИ ПРОЕКТ" ЕООД</v>
          </cell>
          <cell r="H1737" t="str">
            <v>402ЕСС045</v>
          </cell>
          <cell r="I1737">
            <v>42325</v>
          </cell>
          <cell r="J1737" t="str">
            <v>1984</v>
          </cell>
          <cell r="K1737">
            <v>4540</v>
          </cell>
          <cell r="L1737">
            <v>4264</v>
          </cell>
          <cell r="M1737">
            <v>327</v>
          </cell>
          <cell r="N1737">
            <v>106.9</v>
          </cell>
          <cell r="O1737">
            <v>941181</v>
          </cell>
          <cell r="P1737">
            <v>1394903</v>
          </cell>
          <cell r="Q1737">
            <v>455900</v>
          </cell>
          <cell r="R1737">
            <v>0</v>
          </cell>
          <cell r="S1737" t="str">
            <v>G</v>
          </cell>
          <cell r="T1737" t="str">
            <v>С</v>
          </cell>
          <cell r="U1737" t="str">
            <v>Изолация на външна стена , Изолация на под, Подмяна на дограма</v>
          </cell>
          <cell r="V1737">
            <v>938998</v>
          </cell>
          <cell r="W1737">
            <v>66.650000000000006</v>
          </cell>
          <cell r="X1737">
            <v>60064</v>
          </cell>
          <cell r="Y1737">
            <v>663444</v>
          </cell>
          <cell r="Z1737">
            <v>11.0456</v>
          </cell>
          <cell r="AA1737" t="str">
            <v>„НП за ЕЕ на МЖС"</v>
          </cell>
          <cell r="AB1737">
            <v>67.31</v>
          </cell>
        </row>
        <row r="1738">
          <cell r="A1738">
            <v>176836255</v>
          </cell>
          <cell r="B1738" t="str">
            <v>СДРУЖЕНИЕ НА СОБСТВЕНИЦИТЕ "ЕТРОПОЛСКИ БУК - ГР.ЕТРОПОЛЕ, БУЛ. РУСКИ 171"</v>
          </cell>
          <cell r="C1738" t="str">
            <v>МЖС</v>
          </cell>
          <cell r="D1738" t="str">
            <v>обл.СОФИЯ-ОБЛАСТ</v>
          </cell>
          <cell r="E1738" t="str">
            <v>общ.ЕТРОПОЛЕ</v>
          </cell>
          <cell r="F1738" t="str">
            <v>гр.ЕТРОПОЛЕ</v>
          </cell>
          <cell r="G1738" t="str">
            <v>"ЕС-ЕНЕРДЖИ ПРОЕКТ" ЕООД</v>
          </cell>
          <cell r="H1738" t="str">
            <v>402ЕСС046</v>
          </cell>
          <cell r="I1738">
            <v>42326</v>
          </cell>
          <cell r="J1738" t="str">
            <v>1978</v>
          </cell>
          <cell r="K1738">
            <v>4566</v>
          </cell>
          <cell r="L1738">
            <v>4344</v>
          </cell>
          <cell r="M1738">
            <v>310</v>
          </cell>
          <cell r="N1738">
            <v>96.2</v>
          </cell>
          <cell r="O1738">
            <v>814663</v>
          </cell>
          <cell r="P1738">
            <v>1346704</v>
          </cell>
          <cell r="Q1738">
            <v>417900</v>
          </cell>
          <cell r="R1738">
            <v>0</v>
          </cell>
          <cell r="S1738" t="str">
            <v>F</v>
          </cell>
          <cell r="T1738" t="str">
            <v>С</v>
          </cell>
          <cell r="U1738" t="str">
            <v>Изолация на външна стена , Изолация на под, Подмяна на дограма</v>
          </cell>
          <cell r="V1738">
            <v>928807</v>
          </cell>
          <cell r="W1738">
            <v>61.6</v>
          </cell>
          <cell r="X1738">
            <v>58799</v>
          </cell>
          <cell r="Y1738">
            <v>655891</v>
          </cell>
          <cell r="Z1738">
            <v>11.1547</v>
          </cell>
          <cell r="AA1738" t="str">
            <v>„НП за ЕЕ на МЖС"</v>
          </cell>
          <cell r="AB1738">
            <v>68.959999999999994</v>
          </cell>
        </row>
        <row r="1739">
          <cell r="A1739">
            <v>176841626</v>
          </cell>
          <cell r="B1739" t="str">
            <v>СДРУЖЕНИЕ НА СОБСТВЕНИЦИТЕ "ДОВЕРИЕ-БЛОК 16, 17 И 18, ГР. ЕТРОПОЛЕ-КВ. 178</v>
          </cell>
          <cell r="C1739" t="str">
            <v>МЖС</v>
          </cell>
          <cell r="D1739" t="str">
            <v>обл.СОФИЯ-ОБЛАСТ</v>
          </cell>
          <cell r="E1739" t="str">
            <v>общ.ЕТРОПОЛЕ</v>
          </cell>
          <cell r="F1739" t="str">
            <v>гр.ЕТРОПОЛЕ</v>
          </cell>
          <cell r="G1739" t="str">
            <v>"ЕС-ЕНЕРДЖИ ПРОЕКТ" ЕООД</v>
          </cell>
          <cell r="H1739" t="str">
            <v>402ЕСС047</v>
          </cell>
          <cell r="I1739">
            <v>42327</v>
          </cell>
          <cell r="J1739" t="str">
            <v>1982</v>
          </cell>
          <cell r="K1739">
            <v>3272</v>
          </cell>
          <cell r="L1739">
            <v>3047</v>
          </cell>
          <cell r="M1739">
            <v>355.7</v>
          </cell>
          <cell r="N1739">
            <v>106</v>
          </cell>
          <cell r="O1739">
            <v>659573</v>
          </cell>
          <cell r="P1739">
            <v>1083799</v>
          </cell>
          <cell r="Q1739">
            <v>322900</v>
          </cell>
          <cell r="R1739">
            <v>0</v>
          </cell>
          <cell r="S1739" t="str">
            <v>G</v>
          </cell>
          <cell r="T1739" t="str">
            <v>С</v>
          </cell>
          <cell r="U1739" t="str">
            <v>Изолация на външна стена , Изолация на под, Изолация на покрив, Подмяна на дограма</v>
          </cell>
          <cell r="V1739">
            <v>760842</v>
          </cell>
          <cell r="W1739">
            <v>42.63</v>
          </cell>
          <cell r="X1739">
            <v>47055</v>
          </cell>
          <cell r="Y1739">
            <v>544632</v>
          </cell>
          <cell r="Z1739">
            <v>11.574299999999999</v>
          </cell>
          <cell r="AA1739" t="str">
            <v>„НП за ЕЕ на МЖС"</v>
          </cell>
          <cell r="AB1739">
            <v>70.2</v>
          </cell>
        </row>
        <row r="1740">
          <cell r="A1740">
            <v>176856425</v>
          </cell>
          <cell r="B1740" t="str">
            <v>Сдружение на собствениците "БЛОК 2-3, гр. Момчилград, ул. Хаджи Димитър #19А</v>
          </cell>
          <cell r="C1740" t="str">
            <v>МЖС</v>
          </cell>
          <cell r="D1740" t="str">
            <v>обл.КЪРДЖАЛИ</v>
          </cell>
          <cell r="E1740" t="str">
            <v>общ.МОМЧИЛГРАД</v>
          </cell>
          <cell r="F1740" t="str">
            <v>гр.МОМЧИЛГРАД</v>
          </cell>
          <cell r="G1740" t="str">
            <v>"ЕС-ЕНЕРДЖИ ПРОЕКТ" ЕООД</v>
          </cell>
          <cell r="H1740" t="str">
            <v>402ЕСС048</v>
          </cell>
          <cell r="I1740">
            <v>42348</v>
          </cell>
          <cell r="J1740" t="str">
            <v>1982</v>
          </cell>
          <cell r="K1740">
            <v>7272</v>
          </cell>
          <cell r="L1740">
            <v>6786</v>
          </cell>
          <cell r="M1740">
            <v>254.7</v>
          </cell>
          <cell r="N1740">
            <v>98.2</v>
          </cell>
          <cell r="O1740">
            <v>1035016</v>
          </cell>
          <cell r="P1740">
            <v>1728146</v>
          </cell>
          <cell r="Q1740">
            <v>666560</v>
          </cell>
          <cell r="R1740">
            <v>0</v>
          </cell>
          <cell r="S1740" t="str">
            <v>F</v>
          </cell>
          <cell r="T1740" t="str">
            <v>С</v>
          </cell>
          <cell r="U1740" t="str">
            <v>Изолация на външна стена , Изолация на под, Подмяна на дограма</v>
          </cell>
          <cell r="V1740">
            <v>1061594</v>
          </cell>
          <cell r="W1740">
            <v>103.29</v>
          </cell>
          <cell r="X1740">
            <v>71870</v>
          </cell>
          <cell r="Y1740">
            <v>981012</v>
          </cell>
          <cell r="Z1740">
            <v>13.649800000000001</v>
          </cell>
          <cell r="AA1740" t="str">
            <v>„НП за ЕЕ на МЖС"</v>
          </cell>
          <cell r="AB1740">
            <v>61.42</v>
          </cell>
        </row>
        <row r="1741">
          <cell r="A1741">
            <v>176883447</v>
          </cell>
          <cell r="B1741" t="str">
            <v>Сдружение на собствениците "БЛОК 6 АБВГ, ул. Сан Стефано #8 А гр. Момчилград"</v>
          </cell>
          <cell r="C1741" t="str">
            <v>МЖС-МОМЧИЛГРАД, БЛ. 6</v>
          </cell>
          <cell r="D1741" t="str">
            <v>обл.КЪРДЖАЛИ</v>
          </cell>
          <cell r="E1741" t="str">
            <v>общ.МОМЧИЛГРАД</v>
          </cell>
          <cell r="F1741" t="str">
            <v>гр.МОМЧИЛГРАД</v>
          </cell>
          <cell r="G1741" t="str">
            <v>"ЕС-ЕНЕРДЖИ ПРОЕКТ" ЕООД</v>
          </cell>
          <cell r="H1741" t="str">
            <v>402ЕСС049</v>
          </cell>
          <cell r="I1741">
            <v>42348</v>
          </cell>
          <cell r="J1741" t="str">
            <v>1984</v>
          </cell>
          <cell r="K1741">
            <v>5339</v>
          </cell>
          <cell r="L1741">
            <v>4972</v>
          </cell>
          <cell r="M1741">
            <v>307.8</v>
          </cell>
          <cell r="N1741">
            <v>93.1</v>
          </cell>
          <cell r="O1741">
            <v>946865</v>
          </cell>
          <cell r="P1741">
            <v>1530321</v>
          </cell>
          <cell r="Q1741">
            <v>463060</v>
          </cell>
          <cell r="R1741">
            <v>0</v>
          </cell>
          <cell r="S1741" t="str">
            <v>G</v>
          </cell>
          <cell r="T1741" t="str">
            <v>С</v>
          </cell>
          <cell r="U1741" t="str">
            <v>Изолация на външна стена , Изолация на под, Изолация на покрив, Подмяна на дограма</v>
          </cell>
          <cell r="V1741">
            <v>1067263</v>
          </cell>
          <cell r="W1741">
            <v>62.67</v>
          </cell>
          <cell r="X1741">
            <v>66413</v>
          </cell>
          <cell r="Y1741">
            <v>1032516</v>
          </cell>
          <cell r="Z1741">
            <v>15.546799999999999</v>
          </cell>
          <cell r="AA1741" t="str">
            <v>„НП за ЕЕ на МЖС"</v>
          </cell>
          <cell r="AB1741">
            <v>69.739999999999995</v>
          </cell>
        </row>
        <row r="1742">
          <cell r="A1742">
            <v>176868801</v>
          </cell>
          <cell r="B1742" t="str">
            <v>СДРУЖЕНИЕ НА СОБСТВЕНИЦИТЕ "с. ШИШМАНЦИ</v>
          </cell>
          <cell r="C1742" t="str">
            <v>МЖС</v>
          </cell>
          <cell r="D1742" t="str">
            <v>обл.ПЛОВДИВ</v>
          </cell>
          <cell r="E1742" t="str">
            <v>общ.РАКОВСКИ</v>
          </cell>
          <cell r="F1742" t="str">
            <v>с.ШИШМАНЦИ</v>
          </cell>
          <cell r="G1742" t="str">
            <v>"ЕС-ЕНЕРДЖИ ПРОЕКТ" ЕООД</v>
          </cell>
          <cell r="H1742" t="str">
            <v>402ЕСС050</v>
          </cell>
          <cell r="I1742">
            <v>42380</v>
          </cell>
          <cell r="J1742" t="str">
            <v>1983</v>
          </cell>
          <cell r="K1742">
            <v>2729</v>
          </cell>
          <cell r="L1742">
            <v>2048</v>
          </cell>
          <cell r="M1742">
            <v>327</v>
          </cell>
          <cell r="N1742">
            <v>95.2</v>
          </cell>
          <cell r="O1742">
            <v>218264</v>
          </cell>
          <cell r="P1742">
            <v>670085</v>
          </cell>
          <cell r="Q1742">
            <v>194900</v>
          </cell>
          <cell r="R1742">
            <v>0</v>
          </cell>
          <cell r="S1742" t="str">
            <v>G</v>
          </cell>
          <cell r="T1742" t="str">
            <v>С</v>
          </cell>
          <cell r="U1742" t="str">
            <v>Изолация на външна стена , Изолация на под, Подмяна на дограма</v>
          </cell>
          <cell r="V1742">
            <v>475122</v>
          </cell>
          <cell r="W1742">
            <v>40.35</v>
          </cell>
          <cell r="X1742">
            <v>31585</v>
          </cell>
          <cell r="Y1742">
            <v>363396</v>
          </cell>
          <cell r="Z1742">
            <v>11.5053</v>
          </cell>
          <cell r="AA1742" t="str">
            <v>„НП за ЕЕ на МЖС"</v>
          </cell>
          <cell r="AB1742">
            <v>70.900000000000006</v>
          </cell>
        </row>
        <row r="1743">
          <cell r="A1743">
            <v>176818645</v>
          </cell>
          <cell r="B1743" t="str">
            <v>СДРУЖЕНИЕ НА СОБСТВЕНИЦИТЕ "ХАН АСПАРУХ 1А - ГР. РУДОЗЕМ"</v>
          </cell>
          <cell r="C1743" t="str">
            <v>МЖС-РУДОЗЕМ, "ХАН АСПАРУХ" 1А</v>
          </cell>
          <cell r="D1743" t="str">
            <v>обл.СМОЛЯН</v>
          </cell>
          <cell r="E1743" t="str">
            <v>общ.РУДОЗЕМ</v>
          </cell>
          <cell r="F1743" t="str">
            <v>гр.РУДОЗЕМ</v>
          </cell>
          <cell r="G1743" t="str">
            <v>"ЕС-ЕНЕРДЖИ ПРОЕКТ" ЕООД</v>
          </cell>
          <cell r="H1743" t="str">
            <v>402ЕСС052</v>
          </cell>
          <cell r="I1743">
            <v>42376</v>
          </cell>
          <cell r="J1743" t="str">
            <v>1990</v>
          </cell>
          <cell r="K1743">
            <v>3970</v>
          </cell>
          <cell r="L1743">
            <v>3132</v>
          </cell>
          <cell r="M1743">
            <v>394.7</v>
          </cell>
          <cell r="N1743">
            <v>112.2</v>
          </cell>
          <cell r="O1743">
            <v>765321</v>
          </cell>
          <cell r="P1743">
            <v>1236240</v>
          </cell>
          <cell r="Q1743">
            <v>351340</v>
          </cell>
          <cell r="R1743">
            <v>0</v>
          </cell>
          <cell r="S1743" t="str">
            <v>G</v>
          </cell>
          <cell r="T1743" t="str">
            <v>С</v>
          </cell>
          <cell r="U1743" t="str">
            <v>Изолация на външна стена , Изолация на под, Изолация на покрив, Подмяна на дограма</v>
          </cell>
          <cell r="V1743">
            <v>884904</v>
          </cell>
          <cell r="W1743">
            <v>57.34</v>
          </cell>
          <cell r="X1743">
            <v>55828</v>
          </cell>
          <cell r="Y1743">
            <v>559566</v>
          </cell>
          <cell r="Z1743">
            <v>10.023</v>
          </cell>
          <cell r="AA1743" t="str">
            <v>„НП за ЕЕ на МЖС"</v>
          </cell>
          <cell r="AB1743">
            <v>71.58</v>
          </cell>
        </row>
        <row r="1744">
          <cell r="A1744">
            <v>176819722</v>
          </cell>
          <cell r="B1744" t="str">
            <v>СДРУЖЕНИЕ НА СОБСТВЕНИЦИТЕ "Дружба ул."П.Евтимий" N 8 - Димитровград</v>
          </cell>
          <cell r="C1744" t="str">
            <v>МЖС</v>
          </cell>
          <cell r="D1744" t="str">
            <v>обл.ХАСКОВО</v>
          </cell>
          <cell r="E1744" t="str">
            <v>общ.ДИМИТРОВГРАД</v>
          </cell>
          <cell r="F1744" t="str">
            <v>гр.ДИМИТРОВГРАД</v>
          </cell>
          <cell r="G1744" t="str">
            <v>"ЕС-ЕНЕРДЖИ ПРОЕКТ" ЕООД</v>
          </cell>
          <cell r="H1744" t="str">
            <v>402ЕСС053</v>
          </cell>
          <cell r="I1744">
            <v>42397</v>
          </cell>
          <cell r="J1744" t="str">
            <v>1980</v>
          </cell>
          <cell r="K1744">
            <v>7513</v>
          </cell>
          <cell r="L1744">
            <v>6512</v>
          </cell>
          <cell r="M1744">
            <v>244</v>
          </cell>
          <cell r="N1744">
            <v>84.7</v>
          </cell>
          <cell r="O1744">
            <v>998632</v>
          </cell>
          <cell r="P1744">
            <v>1588638</v>
          </cell>
          <cell r="Q1744">
            <v>551840</v>
          </cell>
          <cell r="R1744">
            <v>0</v>
          </cell>
          <cell r="S1744" t="str">
            <v>F</v>
          </cell>
          <cell r="T1744" t="str">
            <v>С</v>
          </cell>
          <cell r="U1744" t="str">
            <v>Изолация на външна стена , Изолация на под, Изолация на покрив, Подмяна на дограма</v>
          </cell>
          <cell r="V1744">
            <v>1037799</v>
          </cell>
          <cell r="W1744">
            <v>161.38</v>
          </cell>
          <cell r="X1744">
            <v>78757</v>
          </cell>
          <cell r="Y1744">
            <v>925176</v>
          </cell>
          <cell r="Z1744">
            <v>11.747199999999999</v>
          </cell>
          <cell r="AA1744" t="str">
            <v>„НП за ЕЕ на МЖС"</v>
          </cell>
          <cell r="AB1744">
            <v>65.319999999999993</v>
          </cell>
        </row>
        <row r="1745">
          <cell r="A1745">
            <v>176834279</v>
          </cell>
          <cell r="B1745" t="str">
            <v>СДРУЖЕНИЕ НА СОБСТВЕНИЦИТЕ "Център-гр.Димитровград,обл.Хасково ул.Анри Барбюс бл.4"</v>
          </cell>
          <cell r="C1745" t="str">
            <v>МЖС</v>
          </cell>
          <cell r="D1745" t="str">
            <v>обл.ХАСКОВО</v>
          </cell>
          <cell r="E1745" t="str">
            <v>общ.ДИМИТРОВГРАД</v>
          </cell>
          <cell r="F1745" t="str">
            <v>гр.ДИМИТРОВГРАД</v>
          </cell>
          <cell r="G1745" t="str">
            <v>"ЕС-ЕНЕРДЖИ ПРОЕКТ" ЕООД</v>
          </cell>
          <cell r="H1745" t="str">
            <v>402ЕСС054</v>
          </cell>
          <cell r="I1745">
            <v>42397</v>
          </cell>
          <cell r="J1745" t="str">
            <v>1970</v>
          </cell>
          <cell r="K1745">
            <v>3842</v>
          </cell>
          <cell r="L1745">
            <v>3660</v>
          </cell>
          <cell r="M1745">
            <v>212.8</v>
          </cell>
          <cell r="N1745">
            <v>85.8</v>
          </cell>
          <cell r="O1745">
            <v>492337</v>
          </cell>
          <cell r="P1745">
            <v>778688</v>
          </cell>
          <cell r="Q1745">
            <v>313850</v>
          </cell>
          <cell r="R1745">
            <v>0</v>
          </cell>
          <cell r="S1745" t="str">
            <v>E</v>
          </cell>
          <cell r="T1745" t="str">
            <v>С</v>
          </cell>
          <cell r="U1745" t="str">
            <v>Изолация на външна стена , Изолация на под, Изолация на покрив, Подмяна на дограма</v>
          </cell>
          <cell r="V1745">
            <v>464839</v>
          </cell>
          <cell r="W1745">
            <v>94.78</v>
          </cell>
          <cell r="X1745">
            <v>33693</v>
          </cell>
          <cell r="Y1745">
            <v>446215</v>
          </cell>
          <cell r="Z1745">
            <v>13.243499999999999</v>
          </cell>
          <cell r="AA1745" t="str">
            <v>„НП за ЕЕ на МЖС"</v>
          </cell>
          <cell r="AB1745">
            <v>59.69</v>
          </cell>
        </row>
        <row r="1746">
          <cell r="A1746">
            <v>176847060</v>
          </cell>
          <cell r="B1746" t="str">
            <v>СДРУЖЕНИЕ НА СОБСТВЕНИЦИТЕ "Саниране 2015, гр.Димитровградбул. СТЕФАН СТАМБОЛОВ бл. 11</v>
          </cell>
          <cell r="C1746" t="str">
            <v>МЖС</v>
          </cell>
          <cell r="D1746" t="str">
            <v>обл.ХАСКОВО</v>
          </cell>
          <cell r="E1746" t="str">
            <v>общ.ДИМИТРОВГРАД</v>
          </cell>
          <cell r="F1746" t="str">
            <v>гр.ДИМИТРОВГРАД</v>
          </cell>
          <cell r="G1746" t="str">
            <v>"ЕС-ЕНЕРДЖИ ПРОЕКТ" ЕООД</v>
          </cell>
          <cell r="H1746" t="str">
            <v>402ЕСС055</v>
          </cell>
          <cell r="I1746">
            <v>42412</v>
          </cell>
          <cell r="J1746" t="str">
            <v>1981</v>
          </cell>
          <cell r="K1746">
            <v>4067</v>
          </cell>
          <cell r="L1746">
            <v>3503</v>
          </cell>
          <cell r="M1746">
            <v>242.5</v>
          </cell>
          <cell r="N1746">
            <v>85.5</v>
          </cell>
          <cell r="O1746">
            <v>507158</v>
          </cell>
          <cell r="P1746">
            <v>849473</v>
          </cell>
          <cell r="Q1746">
            <v>299600</v>
          </cell>
          <cell r="R1746">
            <v>0</v>
          </cell>
          <cell r="S1746" t="str">
            <v>F</v>
          </cell>
          <cell r="T1746" t="str">
            <v>С</v>
          </cell>
          <cell r="U1746" t="str">
            <v>Изолация на външна стена , Изолация на под, Изолация на покрив, Подмяна на дограма</v>
          </cell>
          <cell r="V1746">
            <v>549801</v>
          </cell>
          <cell r="W1746">
            <v>86.22</v>
          </cell>
          <cell r="X1746">
            <v>41868</v>
          </cell>
          <cell r="Y1746">
            <v>519922</v>
          </cell>
          <cell r="Z1746">
            <v>12.418100000000001</v>
          </cell>
          <cell r="AA1746" t="str">
            <v>„НП за ЕЕ на МЖС"</v>
          </cell>
          <cell r="AB1746">
            <v>64.72</v>
          </cell>
        </row>
        <row r="1747">
          <cell r="A1747">
            <v>176872212</v>
          </cell>
          <cell r="B1747" t="str">
            <v>СДРУЖЕНИЕ НА СОБСТВЕНИЦИТЕ "гр.Димитровград бул.Георги С.Раковски бл.#39</v>
          </cell>
          <cell r="C1747" t="str">
            <v>МЖС</v>
          </cell>
          <cell r="D1747" t="str">
            <v>обл.ХАСКОВО</v>
          </cell>
          <cell r="E1747" t="str">
            <v>общ.ДИМИТРОВГРАД</v>
          </cell>
          <cell r="F1747" t="str">
            <v>гр.ДИМИТРОВГРАД</v>
          </cell>
          <cell r="G1747" t="str">
            <v>"ЕС-ЕНЕРДЖИ ПРОЕКТ" ЕООД</v>
          </cell>
          <cell r="H1747" t="str">
            <v>402ЕСС056</v>
          </cell>
          <cell r="I1747">
            <v>42402</v>
          </cell>
          <cell r="J1747" t="str">
            <v>1983</v>
          </cell>
          <cell r="K1747">
            <v>4346</v>
          </cell>
          <cell r="L1747">
            <v>3498</v>
          </cell>
          <cell r="M1747">
            <v>239</v>
          </cell>
          <cell r="N1747">
            <v>85</v>
          </cell>
          <cell r="O1747">
            <v>523259</v>
          </cell>
          <cell r="P1747">
            <v>836835</v>
          </cell>
          <cell r="Q1747">
            <v>295700</v>
          </cell>
          <cell r="R1747">
            <v>0</v>
          </cell>
          <cell r="S1747" t="str">
            <v>F</v>
          </cell>
          <cell r="T1747" t="str">
            <v>С</v>
          </cell>
          <cell r="U1747" t="str">
            <v>Изолация на външна стена , Изолация на под, Изолация на покрив, Подмяна на дограма</v>
          </cell>
          <cell r="V1747">
            <v>541094</v>
          </cell>
          <cell r="W1747">
            <v>84.35</v>
          </cell>
          <cell r="X1747">
            <v>41104</v>
          </cell>
          <cell r="Y1747">
            <v>566087</v>
          </cell>
          <cell r="Z1747">
            <v>13.772</v>
          </cell>
          <cell r="AA1747" t="str">
            <v>„НП за ЕЕ на МЖС"</v>
          </cell>
          <cell r="AB1747">
            <v>64.650000000000006</v>
          </cell>
        </row>
        <row r="1748">
          <cell r="A1748">
            <v>176861988</v>
          </cell>
          <cell r="B1748" t="str">
            <v>СДРУЖЕНИЕ НА СОБСТВЕНИЦИТЕ "БЛОК 109, Ж.К. СЕВЕР, ГР.ПРАВЕЦ"</v>
          </cell>
          <cell r="C1748" t="str">
            <v>МЖС-ПРАВЕЦ, БЛОК 109</v>
          </cell>
          <cell r="D1748" t="str">
            <v>обл.СОФИЯ-ОБЛАСТ</v>
          </cell>
          <cell r="E1748" t="str">
            <v>общ.ПРАВЕЦ</v>
          </cell>
          <cell r="F1748" t="str">
            <v>гр.ПРАВЕЦ</v>
          </cell>
          <cell r="G1748" t="str">
            <v>"ЕС-ЕНЕРДЖИ ПРОЕКТ" ЕООД</v>
          </cell>
          <cell r="H1748" t="str">
            <v>402ЕСС057</v>
          </cell>
          <cell r="I1748">
            <v>42394</v>
          </cell>
          <cell r="J1748" t="str">
            <v>1986</v>
          </cell>
          <cell r="K1748">
            <v>4128</v>
          </cell>
          <cell r="L1748">
            <v>3179</v>
          </cell>
          <cell r="M1748">
            <v>255.5</v>
          </cell>
          <cell r="N1748">
            <v>98</v>
          </cell>
          <cell r="O1748">
            <v>539305</v>
          </cell>
          <cell r="P1748">
            <v>812309</v>
          </cell>
          <cell r="Q1748">
            <v>311510</v>
          </cell>
          <cell r="R1748">
            <v>0</v>
          </cell>
          <cell r="S1748" t="str">
            <v>F</v>
          </cell>
          <cell r="T1748" t="str">
            <v>С</v>
          </cell>
          <cell r="U1748" t="str">
            <v>Изолация на външна стена , Изолация на под, Изолация на покрив, Подмяна на дограма</v>
          </cell>
          <cell r="V1748">
            <v>500805</v>
          </cell>
          <cell r="W1748">
            <v>59.78</v>
          </cell>
          <cell r="X1748">
            <v>37590</v>
          </cell>
          <cell r="Y1748">
            <v>509613</v>
          </cell>
          <cell r="Z1748">
            <v>13.5571</v>
          </cell>
          <cell r="AA1748" t="str">
            <v>„НП за ЕЕ на МЖС"</v>
          </cell>
          <cell r="AB1748">
            <v>61.65</v>
          </cell>
        </row>
        <row r="1749">
          <cell r="A1749">
            <v>176826193</v>
          </cell>
          <cell r="B1749" t="str">
            <v>СДРУЖЕНИЕ НА СОБСТВЕНИЦИТЕ "ТРИАТЛОН-ГРАД ЛОЗНИЦА, Ж.К. "НАЙДЕН КЮЧУКОВ" БЛОК 2"</v>
          </cell>
          <cell r="C1749" t="str">
            <v>МЖС-ЛОЗНИЦА, "Н. КЮЧУКОВ" БЛ. 2</v>
          </cell>
          <cell r="D1749" t="str">
            <v>обл.РАЗГРАД</v>
          </cell>
          <cell r="E1749" t="str">
            <v>общ.ЛОЗНИЦА</v>
          </cell>
          <cell r="F1749" t="str">
            <v>гр.ЛОЗНИЦА</v>
          </cell>
          <cell r="G1749" t="str">
            <v>"ЕС-ЕНЕРДЖИ ПРОЕКТ" ЕООД</v>
          </cell>
          <cell r="H1749" t="str">
            <v>402ЕСС085</v>
          </cell>
          <cell r="I1749">
            <v>42457</v>
          </cell>
          <cell r="J1749" t="str">
            <v>1982</v>
          </cell>
          <cell r="K1749">
            <v>3494</v>
          </cell>
          <cell r="L1749">
            <v>2710</v>
          </cell>
          <cell r="M1749">
            <v>312.3</v>
          </cell>
          <cell r="N1749">
            <v>107.1</v>
          </cell>
          <cell r="O1749">
            <v>627966</v>
          </cell>
          <cell r="P1749">
            <v>846459</v>
          </cell>
          <cell r="Q1749">
            <v>290350</v>
          </cell>
          <cell r="R1749">
            <v>0</v>
          </cell>
          <cell r="S1749" t="str">
            <v>F</v>
          </cell>
          <cell r="T1749" t="str">
            <v>С</v>
          </cell>
          <cell r="U1749" t="str">
            <v>Изолация на външна стена , Изолация на под, Изолация на покрив, Подмяна на дограма</v>
          </cell>
          <cell r="V1749">
            <v>556108</v>
          </cell>
          <cell r="W1749">
            <v>32.54</v>
          </cell>
          <cell r="X1749">
            <v>34479</v>
          </cell>
          <cell r="Y1749">
            <v>515040</v>
          </cell>
          <cell r="Z1749">
            <v>14.9377</v>
          </cell>
          <cell r="AA1749" t="str">
            <v>„НП за ЕЕ на МЖС"</v>
          </cell>
          <cell r="AB1749">
            <v>65.69</v>
          </cell>
        </row>
        <row r="1750">
          <cell r="A1750">
            <v>176826268</v>
          </cell>
          <cell r="B1750" t="str">
            <v>СДРУЖЕНИЕ НА СОБСТВЕНИЦИТЕ "ТРИАТЛОН-ГРАД ЛОЗНИЦА, Ж.К. "НАЙДЕН КЮЧУКОВ" БЛОК 3"</v>
          </cell>
          <cell r="C1750" t="str">
            <v>МЖС-ЛОЗНИЦА, "Н. КЮЧУКОВ" БЛ. 3</v>
          </cell>
          <cell r="D1750" t="str">
            <v>обл.РАЗГРАД</v>
          </cell>
          <cell r="E1750" t="str">
            <v>общ.ЛОЗНИЦА</v>
          </cell>
          <cell r="F1750" t="str">
            <v>гр.ЛОЗНИЦА</v>
          </cell>
          <cell r="G1750" t="str">
            <v>"ЕС-ЕНЕРДЖИ ПРОЕКТ" ЕООД</v>
          </cell>
          <cell r="H1750" t="str">
            <v>402ЕСС086</v>
          </cell>
          <cell r="I1750">
            <v>42457</v>
          </cell>
          <cell r="J1750" t="str">
            <v>1982</v>
          </cell>
          <cell r="K1750">
            <v>4979</v>
          </cell>
          <cell r="L1750">
            <v>3985</v>
          </cell>
          <cell r="M1750">
            <v>329.7</v>
          </cell>
          <cell r="N1750">
            <v>103.4</v>
          </cell>
          <cell r="O1750">
            <v>790460</v>
          </cell>
          <cell r="P1750">
            <v>1313776</v>
          </cell>
          <cell r="Q1750">
            <v>412130</v>
          </cell>
          <cell r="R1750">
            <v>0</v>
          </cell>
          <cell r="S1750" t="str">
            <v>G</v>
          </cell>
          <cell r="T1750" t="str">
            <v>С</v>
          </cell>
          <cell r="U1750" t="str">
            <v>Изолация на външна стена , Изолация на под, Изолация на покрив, Подмяна на дограма</v>
          </cell>
          <cell r="V1750">
            <v>901569</v>
          </cell>
          <cell r="W1750">
            <v>53.7</v>
          </cell>
          <cell r="X1750">
            <v>56016</v>
          </cell>
          <cell r="Y1750">
            <v>756930</v>
          </cell>
          <cell r="Z1750">
            <v>13.512700000000001</v>
          </cell>
          <cell r="AA1750" t="str">
            <v>„НП за ЕЕ на МЖС"</v>
          </cell>
          <cell r="AB1750">
            <v>68.62</v>
          </cell>
        </row>
        <row r="1751">
          <cell r="A1751">
            <v>176816911</v>
          </cell>
          <cell r="B1751" t="str">
            <v>СДРУЖЕНИЕ НА СОБСТВЕНИЦИТЕ "ГР.МАДАН,  УЛ. ПАИСИЙ ХИЛЕНДАРСКИ,БЛ.18"</v>
          </cell>
          <cell r="C1751" t="str">
            <v>МЖС</v>
          </cell>
          <cell r="D1751" t="str">
            <v>обл.СМОЛЯН</v>
          </cell>
          <cell r="E1751" t="str">
            <v>общ.МАДАН</v>
          </cell>
          <cell r="F1751" t="str">
            <v>гр.МАДАН</v>
          </cell>
          <cell r="G1751" t="str">
            <v>"ЕС-ЕНЕРДЖИ ПРОЕКТ" ЕООД</v>
          </cell>
          <cell r="H1751" t="str">
            <v>402ЕСС101</v>
          </cell>
          <cell r="I1751">
            <v>42439</v>
          </cell>
          <cell r="J1751" t="str">
            <v>1989</v>
          </cell>
          <cell r="K1751">
            <v>5436</v>
          </cell>
          <cell r="L1751">
            <v>4245</v>
          </cell>
          <cell r="M1751">
            <v>340.7</v>
          </cell>
          <cell r="N1751">
            <v>108.9</v>
          </cell>
          <cell r="O1751">
            <v>941321</v>
          </cell>
          <cell r="P1751">
            <v>1446212</v>
          </cell>
          <cell r="Q1751">
            <v>462190</v>
          </cell>
          <cell r="R1751">
            <v>0</v>
          </cell>
          <cell r="S1751" t="str">
            <v>G</v>
          </cell>
          <cell r="T1751" t="str">
            <v>С</v>
          </cell>
          <cell r="U1751" t="str">
            <v>Изолация на външна стена , Изолация на под, Изолация на покрив, Подмяна на дограма</v>
          </cell>
          <cell r="V1751">
            <v>984027</v>
          </cell>
          <cell r="W1751">
            <v>49.98</v>
          </cell>
          <cell r="X1751">
            <v>60222</v>
          </cell>
          <cell r="Y1751">
            <v>734520</v>
          </cell>
          <cell r="Z1751">
            <v>12.1968</v>
          </cell>
          <cell r="AA1751" t="str">
            <v>„НП за ЕЕ на МЖС"</v>
          </cell>
          <cell r="AB1751">
            <v>68.040000000000006</v>
          </cell>
        </row>
        <row r="1752">
          <cell r="A1752">
            <v>176902552</v>
          </cell>
          <cell r="B1752" t="str">
            <v>СДРУЖЕНИЕ НА СОБСТВЕНИЦИТЕ ЖК МАРА ДЕНЧЕВА, БЛ.20</v>
          </cell>
          <cell r="C1752" t="str">
            <v>МЖС БЛ 20 КВ МАРА ДЕНЧЕВА ПЛЕВЕН</v>
          </cell>
          <cell r="D1752" t="str">
            <v>обл.ПЛЕВЕН</v>
          </cell>
          <cell r="E1752" t="str">
            <v>общ.ПЛЕВЕН</v>
          </cell>
          <cell r="F1752" t="str">
            <v>гр.ПЛЕВЕН</v>
          </cell>
          <cell r="G1752" t="str">
            <v>"ЕС-ЕНЕРДЖИ ПРОЕКТ" ЕООД</v>
          </cell>
          <cell r="H1752" t="str">
            <v>402ЕСС106</v>
          </cell>
          <cell r="I1752">
            <v>42537</v>
          </cell>
          <cell r="J1752" t="str">
            <v>1971</v>
          </cell>
          <cell r="K1752">
            <v>11142</v>
          </cell>
          <cell r="L1752">
            <v>9052</v>
          </cell>
          <cell r="M1752">
            <v>200.8</v>
          </cell>
          <cell r="N1752">
            <v>75.599999999999994</v>
          </cell>
          <cell r="O1752">
            <v>629392</v>
          </cell>
          <cell r="P1752">
            <v>1817687</v>
          </cell>
          <cell r="Q1752">
            <v>683912</v>
          </cell>
          <cell r="R1752">
            <v>0</v>
          </cell>
          <cell r="S1752" t="str">
            <v>G</v>
          </cell>
          <cell r="T1752" t="str">
            <v>С</v>
          </cell>
          <cell r="U1752" t="str">
            <v>Изолация на външна стена , Изолация на под, Изолация на покрив, Подмяна на дограма</v>
          </cell>
          <cell r="V1752">
            <v>1133776</v>
          </cell>
          <cell r="W1752">
            <v>522.4</v>
          </cell>
          <cell r="X1752">
            <v>135167</v>
          </cell>
          <cell r="Y1752">
            <v>1140630</v>
          </cell>
          <cell r="Z1752">
            <v>8.4385999999999992</v>
          </cell>
          <cell r="AA1752" t="str">
            <v>„НП за ЕЕ на МЖС"</v>
          </cell>
          <cell r="AB1752">
            <v>62.37</v>
          </cell>
        </row>
        <row r="1753">
          <cell r="A1753">
            <v>176879046</v>
          </cell>
          <cell r="B1753" t="str">
            <v>СДРУЖЕНИЕ НА СОБСТВЕНИЦИТЕ "СЪГЛАСИЕ - ГР.ЕТРОПОЛЕ, КВ.ТРИНАДЕСЕТ, БЛ.5 И БЛ.6"</v>
          </cell>
          <cell r="C1753" t="str">
            <v>МЖС-ЕТРОПОЛЕ, БЛ. 5 И БЛ. 6</v>
          </cell>
          <cell r="D1753" t="str">
            <v>обл.СОФИЯ-ОБЛАСТ</v>
          </cell>
          <cell r="E1753" t="str">
            <v>общ.ЕТРОПОЛЕ</v>
          </cell>
          <cell r="F1753" t="str">
            <v>гр.ЕТРОПОЛЕ</v>
          </cell>
          <cell r="G1753" t="str">
            <v>"ЕС-ЕНЕРДЖИ ПРОЕКТ" ЕООД</v>
          </cell>
          <cell r="H1753" t="str">
            <v>402ЕСС109</v>
          </cell>
          <cell r="I1753">
            <v>42563</v>
          </cell>
          <cell r="J1753" t="str">
            <v>1989</v>
          </cell>
          <cell r="K1753">
            <v>4340</v>
          </cell>
          <cell r="L1753">
            <v>3152</v>
          </cell>
          <cell r="M1753">
            <v>294.10000000000002</v>
          </cell>
          <cell r="N1753">
            <v>101.6</v>
          </cell>
          <cell r="O1753">
            <v>665297</v>
          </cell>
          <cell r="P1753">
            <v>926969</v>
          </cell>
          <cell r="Q1753">
            <v>320120</v>
          </cell>
          <cell r="R1753">
            <v>0</v>
          </cell>
          <cell r="S1753" t="str">
            <v>F</v>
          </cell>
          <cell r="T1753" t="str">
            <v>С</v>
          </cell>
          <cell r="U1753" t="str">
            <v>Изолация на външна стена , Изолация на под, Изолация на покрив, Подмяна на дограма</v>
          </cell>
          <cell r="V1753">
            <v>606842</v>
          </cell>
          <cell r="W1753">
            <v>49.61</v>
          </cell>
          <cell r="X1753">
            <v>39743</v>
          </cell>
          <cell r="Y1753">
            <v>505590</v>
          </cell>
          <cell r="Z1753">
            <v>12.721399999999999</v>
          </cell>
          <cell r="AA1753" t="str">
            <v>„НП за ЕЕ на МЖС"</v>
          </cell>
          <cell r="AB1753">
            <v>65.459999999999994</v>
          </cell>
        </row>
        <row r="1754">
          <cell r="A1754">
            <v>176854214</v>
          </cell>
          <cell r="B1754" t="str">
            <v>СДРУЖЕНИЕ НА СОБСТВЕНИЦИТЕ "ГР. ЕТРОПОЛЕ, БЛ.23, КВ.8/178</v>
          </cell>
          <cell r="C1754" t="str">
            <v>МЖС</v>
          </cell>
          <cell r="D1754" t="str">
            <v>обл.СОФИЯ-ОБЛАСТ</v>
          </cell>
          <cell r="E1754" t="str">
            <v>общ.ЕТРОПОЛЕ</v>
          </cell>
          <cell r="F1754" t="str">
            <v>гр.ЕТРОПОЛЕ</v>
          </cell>
          <cell r="G1754" t="str">
            <v>"ЕС-ЕНЕРДЖИ ПРОЕКТ" ЕООД</v>
          </cell>
          <cell r="H1754" t="str">
            <v>402ЕСС110</v>
          </cell>
          <cell r="I1754">
            <v>42563</v>
          </cell>
          <cell r="J1754" t="str">
            <v>1985</v>
          </cell>
          <cell r="K1754">
            <v>3252</v>
          </cell>
          <cell r="L1754">
            <v>2322</v>
          </cell>
          <cell r="M1754">
            <v>302</v>
          </cell>
          <cell r="N1754">
            <v>104.51</v>
          </cell>
          <cell r="O1754">
            <v>448629</v>
          </cell>
          <cell r="P1754">
            <v>701368</v>
          </cell>
          <cell r="Q1754">
            <v>242600</v>
          </cell>
          <cell r="R1754">
            <v>0</v>
          </cell>
          <cell r="S1754" t="str">
            <v>G</v>
          </cell>
          <cell r="T1754" t="str">
            <v>С</v>
          </cell>
          <cell r="U1754" t="str">
            <v>Изолация на външна стена , Изолация на под, Изолация на покрив, Подмяна на дограма</v>
          </cell>
          <cell r="V1754">
            <v>458706</v>
          </cell>
          <cell r="W1754">
            <v>47.53</v>
          </cell>
          <cell r="X1754">
            <v>31462</v>
          </cell>
          <cell r="Y1754">
            <v>379134</v>
          </cell>
          <cell r="Z1754">
            <v>12.0505</v>
          </cell>
          <cell r="AA1754" t="str">
            <v>„НП за ЕЕ на МЖС"</v>
          </cell>
          <cell r="AB1754">
            <v>65.400000000000006</v>
          </cell>
        </row>
        <row r="1755">
          <cell r="A1755">
            <v>176849555</v>
          </cell>
          <cell r="B1755" t="str">
            <v>СДРУЖЕНИЕ НА СОБСТВЕНИЦИТЕ "МАЯК-НОВИ ПАЗАР</v>
          </cell>
          <cell r="C1755" t="str">
            <v>МЖС</v>
          </cell>
          <cell r="D1755" t="str">
            <v>обл.ШУМЕН</v>
          </cell>
          <cell r="E1755" t="str">
            <v>общ.НОВИ ПАЗАР</v>
          </cell>
          <cell r="F1755" t="str">
            <v>гр.НОВИ ПАЗАР</v>
          </cell>
          <cell r="G1755" t="str">
            <v>"ЕС-ЕНЕРДЖИ ПРОЕКТ" ЕООД</v>
          </cell>
          <cell r="H1755" t="str">
            <v>402ЕСС113</v>
          </cell>
          <cell r="I1755">
            <v>42692</v>
          </cell>
          <cell r="J1755" t="str">
            <v>1986</v>
          </cell>
          <cell r="K1755">
            <v>5080</v>
          </cell>
          <cell r="L1755">
            <v>3510</v>
          </cell>
          <cell r="M1755">
            <v>367.8</v>
          </cell>
          <cell r="N1755">
            <v>93</v>
          </cell>
          <cell r="O1755">
            <v>810585</v>
          </cell>
          <cell r="P1755">
            <v>1291030</v>
          </cell>
          <cell r="Q1755">
            <v>326000</v>
          </cell>
          <cell r="R1755">
            <v>0</v>
          </cell>
          <cell r="S1755" t="str">
            <v>G</v>
          </cell>
          <cell r="T1755" t="str">
            <v>С</v>
          </cell>
          <cell r="U1755" t="str">
            <v>Изолация на външна стена , Изолация на под, Изолация на покрив, Подмяна на дограма</v>
          </cell>
          <cell r="V1755">
            <v>964723</v>
          </cell>
          <cell r="W1755">
            <v>94.19</v>
          </cell>
          <cell r="X1755">
            <v>67122</v>
          </cell>
          <cell r="Y1755">
            <v>586374</v>
          </cell>
          <cell r="Z1755">
            <v>8.7359000000000009</v>
          </cell>
          <cell r="AA1755" t="str">
            <v>„НП за ЕЕ на МЖС"</v>
          </cell>
          <cell r="AB1755">
            <v>74.72</v>
          </cell>
        </row>
        <row r="1756">
          <cell r="A1756">
            <v>176838815</v>
          </cell>
          <cell r="B1756" t="str">
            <v>СДРУЖЕНИЕ НА СОБСТВЕНИЦИТЕ "ДУНАВ", ГР. НОВИ ПАЗАР</v>
          </cell>
          <cell r="C1756" t="str">
            <v>МЖС-НОВИ ПАЗАР, "СТЕФАН КАРАДЖА" 39</v>
          </cell>
          <cell r="D1756" t="str">
            <v>обл.ШУМЕН</v>
          </cell>
          <cell r="E1756" t="str">
            <v>общ.НОВИ ПАЗАР</v>
          </cell>
          <cell r="F1756" t="str">
            <v>гр.НОВИ ПАЗАР</v>
          </cell>
          <cell r="G1756" t="str">
            <v>"ЕС-ЕНЕРДЖИ ПРОЕКТ" ЕООД</v>
          </cell>
          <cell r="H1756" t="str">
            <v>402ЕСС114</v>
          </cell>
          <cell r="I1756">
            <v>42691</v>
          </cell>
          <cell r="J1756" t="str">
            <v>1992</v>
          </cell>
          <cell r="K1756">
            <v>6641</v>
          </cell>
          <cell r="L1756">
            <v>4463</v>
          </cell>
          <cell r="M1756">
            <v>362.1</v>
          </cell>
          <cell r="N1756">
            <v>101.9</v>
          </cell>
          <cell r="O1756">
            <v>797961</v>
          </cell>
          <cell r="P1756">
            <v>1616105</v>
          </cell>
          <cell r="Q1756">
            <v>454800</v>
          </cell>
          <cell r="R1756">
            <v>0</v>
          </cell>
          <cell r="S1756" t="str">
            <v>G</v>
          </cell>
          <cell r="T1756" t="str">
            <v>С</v>
          </cell>
          <cell r="U1756" t="str">
            <v>Изолация на външна стена , Изолация на под, Изолация на покрив, Подмяна на дограма</v>
          </cell>
          <cell r="V1756">
            <v>1161271</v>
          </cell>
          <cell r="W1756">
            <v>109.92</v>
          </cell>
          <cell r="X1756">
            <v>78954</v>
          </cell>
          <cell r="Y1756">
            <v>769908</v>
          </cell>
          <cell r="Z1756">
            <v>9.7513000000000005</v>
          </cell>
          <cell r="AA1756" t="str">
            <v>„НП за ЕЕ на МЖС"</v>
          </cell>
          <cell r="AB1756">
            <v>71.849999999999994</v>
          </cell>
        </row>
        <row r="1757">
          <cell r="A1757">
            <v>176829054</v>
          </cell>
          <cell r="B1757" t="str">
            <v>СДРУЖЕНИЕ НА СОБСТВЕНИЦИТЕ "ПЛИСКА-5 НОВИ ПАЗАР</v>
          </cell>
          <cell r="C1757" t="str">
            <v>МЖС</v>
          </cell>
          <cell r="D1757" t="str">
            <v>обл.ШУМЕН</v>
          </cell>
          <cell r="E1757" t="str">
            <v>общ.НОВИ ПАЗАР</v>
          </cell>
          <cell r="F1757" t="str">
            <v>гр.НОВИ ПАЗАР</v>
          </cell>
          <cell r="G1757" t="str">
            <v>"ЕС-ЕНЕРДЖИ ПРОЕКТ" ЕООД</v>
          </cell>
          <cell r="H1757" t="str">
            <v>402ЕСС115</v>
          </cell>
          <cell r="I1757">
            <v>42691</v>
          </cell>
          <cell r="J1757" t="str">
            <v>1976</v>
          </cell>
          <cell r="K1757">
            <v>5066</v>
          </cell>
          <cell r="L1757">
            <v>3588</v>
          </cell>
          <cell r="M1757">
            <v>352.2</v>
          </cell>
          <cell r="N1757">
            <v>106</v>
          </cell>
          <cell r="O1757">
            <v>631129</v>
          </cell>
          <cell r="P1757">
            <v>1263544</v>
          </cell>
          <cell r="Q1757">
            <v>380500</v>
          </cell>
          <cell r="R1757">
            <v>0</v>
          </cell>
          <cell r="S1757" t="str">
            <v>G</v>
          </cell>
          <cell r="T1757" t="str">
            <v>С</v>
          </cell>
          <cell r="U1757" t="str">
            <v>Изолация на външна стена , Изолация на под, Изолация на покрив, Подмяна на дограма</v>
          </cell>
          <cell r="V1757">
            <v>882947</v>
          </cell>
          <cell r="W1757">
            <v>74.290000000000006</v>
          </cell>
          <cell r="X1757">
            <v>60019</v>
          </cell>
          <cell r="Y1757">
            <v>604859</v>
          </cell>
          <cell r="Z1757">
            <v>10.0777</v>
          </cell>
          <cell r="AA1757" t="str">
            <v>„НП за ЕЕ на МЖС"</v>
          </cell>
          <cell r="AB1757">
            <v>69.87</v>
          </cell>
        </row>
        <row r="1758">
          <cell r="A1758">
            <v>176838822</v>
          </cell>
          <cell r="B1758" t="str">
            <v>СДРУЖЕНИЕ НА СОБСТВЕНИЦИТЕ "ЧАВДАР ВОЙВОДА 1,НОВИ ПАЗАР</v>
          </cell>
          <cell r="C1758" t="str">
            <v>МЖС</v>
          </cell>
          <cell r="D1758" t="str">
            <v>обл.ШУМЕН</v>
          </cell>
          <cell r="E1758" t="str">
            <v>общ.НОВИ ПАЗАР</v>
          </cell>
          <cell r="F1758" t="str">
            <v>гр.НОВИ ПАЗАР</v>
          </cell>
          <cell r="G1758" t="str">
            <v>"ЕС-ЕНЕРДЖИ ПРОЕКТ" ЕООД</v>
          </cell>
          <cell r="H1758" t="str">
            <v>402ЕСС116</v>
          </cell>
          <cell r="I1758">
            <v>42691</v>
          </cell>
          <cell r="J1758" t="str">
            <v>1985</v>
          </cell>
          <cell r="K1758">
            <v>7210</v>
          </cell>
          <cell r="L1758">
            <v>5523</v>
          </cell>
          <cell r="M1758">
            <v>370.2</v>
          </cell>
          <cell r="N1758">
            <v>101</v>
          </cell>
          <cell r="O1758">
            <v>756004</v>
          </cell>
          <cell r="P1758">
            <v>2044619</v>
          </cell>
          <cell r="Q1758">
            <v>558300</v>
          </cell>
          <cell r="R1758">
            <v>0</v>
          </cell>
          <cell r="S1758" t="str">
            <v>G</v>
          </cell>
          <cell r="T1758" t="str">
            <v>С</v>
          </cell>
          <cell r="U1758" t="str">
            <v>Изолация на външна стена , Изолация на под, Изолация на покрив, Подмяна на дограма</v>
          </cell>
          <cell r="V1758">
            <v>1486286</v>
          </cell>
          <cell r="W1758">
            <v>149.08000000000001</v>
          </cell>
          <cell r="X1758">
            <v>102345</v>
          </cell>
          <cell r="Y1758">
            <v>887592</v>
          </cell>
          <cell r="Z1758">
            <v>8.6724999999999994</v>
          </cell>
          <cell r="AA1758" t="str">
            <v>„НП за ЕЕ на МЖС"</v>
          </cell>
          <cell r="AB1758">
            <v>72.69</v>
          </cell>
        </row>
        <row r="1759">
          <cell r="A1759">
            <v>176837019</v>
          </cell>
          <cell r="B1759" t="str">
            <v>СДРУЖЕНИЕ НА СОБСТВЕНИЦИТЕ "ЧАВДАР ВОЙВОДА 2, НОВИ ПАЗАР</v>
          </cell>
          <cell r="C1759" t="str">
            <v>МЖС</v>
          </cell>
          <cell r="D1759" t="str">
            <v>обл.ШУМЕН</v>
          </cell>
          <cell r="E1759" t="str">
            <v>общ.НОВИ ПАЗАР</v>
          </cell>
          <cell r="F1759" t="str">
            <v>гр.НОВИ ПАЗАР</v>
          </cell>
          <cell r="G1759" t="str">
            <v>"ЕС-ЕНЕРДЖИ ПРОЕКТ" ЕООД</v>
          </cell>
          <cell r="H1759" t="str">
            <v>402ЕСС117</v>
          </cell>
          <cell r="I1759">
            <v>42691</v>
          </cell>
          <cell r="J1759" t="str">
            <v>1985</v>
          </cell>
          <cell r="K1759">
            <v>7396</v>
          </cell>
          <cell r="L1759">
            <v>5750</v>
          </cell>
          <cell r="M1759">
            <v>394</v>
          </cell>
          <cell r="N1759">
            <v>102.4</v>
          </cell>
          <cell r="O1759">
            <v>1179220</v>
          </cell>
          <cell r="P1759">
            <v>2265410</v>
          </cell>
          <cell r="Q1759">
            <v>588700</v>
          </cell>
          <cell r="R1759">
            <v>0</v>
          </cell>
          <cell r="S1759" t="str">
            <v>G</v>
          </cell>
          <cell r="T1759" t="str">
            <v>С</v>
          </cell>
          <cell r="U1759" t="str">
            <v>Изолация на външна стена , Изолация на под, Изолация на покрив, Подмяна на дограма</v>
          </cell>
          <cell r="V1759">
            <v>1676710</v>
          </cell>
          <cell r="W1759">
            <v>137.16</v>
          </cell>
          <cell r="X1759">
            <v>110663</v>
          </cell>
          <cell r="Y1759">
            <v>997962</v>
          </cell>
          <cell r="Z1759">
            <v>9.0180000000000007</v>
          </cell>
          <cell r="AA1759" t="str">
            <v>„НП за ЕЕ на МЖС"</v>
          </cell>
          <cell r="AB1759">
            <v>74.010000000000005</v>
          </cell>
        </row>
        <row r="1760">
          <cell r="A1760">
            <v>176829061</v>
          </cell>
          <cell r="B1760" t="str">
            <v>СДРУЖЕНИЕ НА СОБСТВЕНИЦИТЕ "ПОБЕДА", ГР. НОВИ ПАЗАР</v>
          </cell>
          <cell r="C1760" t="str">
            <v>МЖС-НОВИ ПАЗАР, "СТ. КАРАДЖА", БЛ. 4</v>
          </cell>
          <cell r="D1760" t="str">
            <v>обл.ШУМЕН</v>
          </cell>
          <cell r="E1760" t="str">
            <v>общ.НОВИ ПАЗАР</v>
          </cell>
          <cell r="F1760" t="str">
            <v>гр.НОВИ ПАЗАР</v>
          </cell>
          <cell r="G1760" t="str">
            <v>"ЕС-ЕНЕРДЖИ ПРОЕКТ" ЕООД</v>
          </cell>
          <cell r="H1760" t="str">
            <v>402ЕСС118</v>
          </cell>
          <cell r="I1760">
            <v>42692</v>
          </cell>
          <cell r="J1760" t="str">
            <v>1983</v>
          </cell>
          <cell r="K1760">
            <v>10804</v>
          </cell>
          <cell r="L1760">
            <v>7953</v>
          </cell>
          <cell r="M1760">
            <v>372</v>
          </cell>
          <cell r="N1760">
            <v>104</v>
          </cell>
          <cell r="O1760">
            <v>1372816</v>
          </cell>
          <cell r="P1760">
            <v>2958508</v>
          </cell>
          <cell r="Q1760">
            <v>827300</v>
          </cell>
          <cell r="R1760">
            <v>0</v>
          </cell>
          <cell r="S1760" t="str">
            <v>G</v>
          </cell>
          <cell r="T1760" t="str">
            <v>С</v>
          </cell>
          <cell r="U1760" t="str">
            <v>Изолация на външна стена , Изолация на под, Изолация на покрив, Подмяна на дограма</v>
          </cell>
          <cell r="V1760">
            <v>2131245</v>
          </cell>
          <cell r="W1760">
            <v>207.42</v>
          </cell>
          <cell r="X1760">
            <v>145777</v>
          </cell>
          <cell r="Y1760">
            <v>1318308</v>
          </cell>
          <cell r="Z1760">
            <v>9.0433000000000003</v>
          </cell>
          <cell r="AA1760" t="str">
            <v>„НП за ЕЕ на МЖС"</v>
          </cell>
          <cell r="AB1760">
            <v>72.03</v>
          </cell>
        </row>
        <row r="1761">
          <cell r="A1761">
            <v>176863003</v>
          </cell>
          <cell r="B1761" t="str">
            <v>СДРУЖЕНИЕ НА СОБСТВЕНИЦИТЕ "БЯЛАТА ЧЕШМА", ГР. НОВИ ПАЗАР</v>
          </cell>
          <cell r="C1761" t="str">
            <v>МЖС-НОВИ ПАЗАР, "П. ЕВТИМИЙ" 11</v>
          </cell>
          <cell r="D1761" t="str">
            <v>обл.ШУМЕН</v>
          </cell>
          <cell r="E1761" t="str">
            <v>общ.НОВИ ПАЗАР</v>
          </cell>
          <cell r="F1761" t="str">
            <v>гр.НОВИ ПАЗАР</v>
          </cell>
          <cell r="G1761" t="str">
            <v>"ЕС-ЕНЕРДЖИ ПРОЕКТ" ЕООД</v>
          </cell>
          <cell r="H1761" t="str">
            <v>402ЕСС119</v>
          </cell>
          <cell r="I1761">
            <v>42692</v>
          </cell>
          <cell r="J1761" t="str">
            <v>1978</v>
          </cell>
          <cell r="K1761">
            <v>8923</v>
          </cell>
          <cell r="L1761">
            <v>6402</v>
          </cell>
          <cell r="M1761">
            <v>348.9</v>
          </cell>
          <cell r="N1761">
            <v>96.3</v>
          </cell>
          <cell r="O1761">
            <v>939223</v>
          </cell>
          <cell r="P1761">
            <v>2233855</v>
          </cell>
          <cell r="Q1761">
            <v>616600</v>
          </cell>
          <cell r="R1761">
            <v>0</v>
          </cell>
          <cell r="S1761" t="str">
            <v>G</v>
          </cell>
          <cell r="T1761" t="str">
            <v>С</v>
          </cell>
          <cell r="U1761" t="str">
            <v>Изолация на външна стена , Изолация на под, Изолация на покрив, Подмяна на дограма</v>
          </cell>
          <cell r="V1761">
            <v>1617198</v>
          </cell>
          <cell r="W1761">
            <v>221.85</v>
          </cell>
          <cell r="X1761">
            <v>121563</v>
          </cell>
          <cell r="Y1761">
            <v>1147283</v>
          </cell>
          <cell r="Z1761">
            <v>9.4376999999999995</v>
          </cell>
          <cell r="AA1761" t="str">
            <v>„НП за ЕЕ на МЖС"</v>
          </cell>
          <cell r="AB1761">
            <v>72.39</v>
          </cell>
        </row>
        <row r="1762">
          <cell r="A1762">
            <v>176864030</v>
          </cell>
          <cell r="B1762" t="str">
            <v>СДРУЖЕНИЕ НА СОБСТВЕНИЦИТЕ "ЗДРАВЕЦ", ГР. НОВИ ПАЗАР</v>
          </cell>
          <cell r="C1762" t="str">
            <v>МЖС-НОВИ ПАЗАР, "ЦАР ОСВОБОДИТЕЛ" 16</v>
          </cell>
          <cell r="D1762" t="str">
            <v>обл.ШУМЕН</v>
          </cell>
          <cell r="E1762" t="str">
            <v>общ.НОВИ ПАЗАР</v>
          </cell>
          <cell r="F1762" t="str">
            <v>гр.НОВИ ПАЗАР</v>
          </cell>
          <cell r="G1762" t="str">
            <v>"ЕС-ЕНЕРДЖИ ПРОЕКТ" ЕООД</v>
          </cell>
          <cell r="H1762" t="str">
            <v>402ЕСС120</v>
          </cell>
          <cell r="I1762">
            <v>42692</v>
          </cell>
          <cell r="J1762" t="str">
            <v>1980</v>
          </cell>
          <cell r="K1762">
            <v>3971</v>
          </cell>
          <cell r="L1762">
            <v>2851</v>
          </cell>
          <cell r="M1762">
            <v>306.10000000000002</v>
          </cell>
          <cell r="N1762">
            <v>100.7</v>
          </cell>
          <cell r="O1762">
            <v>373374</v>
          </cell>
          <cell r="P1762">
            <v>872659</v>
          </cell>
          <cell r="Q1762">
            <v>287000</v>
          </cell>
          <cell r="R1762">
            <v>0</v>
          </cell>
          <cell r="S1762" t="str">
            <v>G</v>
          </cell>
          <cell r="T1762" t="str">
            <v>С</v>
          </cell>
          <cell r="U1762" t="str">
            <v>Изолация на външна стена , Изолация на под, Изолация на покрив, Подмяна на дограма</v>
          </cell>
          <cell r="V1762">
            <v>585617</v>
          </cell>
          <cell r="W1762">
            <v>69.34</v>
          </cell>
          <cell r="X1762">
            <v>41967</v>
          </cell>
          <cell r="Y1762">
            <v>446201</v>
          </cell>
          <cell r="Z1762">
            <v>10.632099999999999</v>
          </cell>
          <cell r="AA1762" t="str">
            <v>„НП за ЕЕ на МЖС"</v>
          </cell>
          <cell r="AB1762">
            <v>67.099999999999994</v>
          </cell>
        </row>
        <row r="1763">
          <cell r="A1763">
            <v>176830042</v>
          </cell>
          <cell r="B1763" t="str">
            <v>СДРУЖЕНИЕ НА СОБСТВЕНИЦИТЕ "гр. ПЛОВДИВ, район "ЗАПАДЕН", ул. "ВЕЧЕРНИЦА" #2, #4, #6"</v>
          </cell>
          <cell r="C1763" t="str">
            <v>МЖС-ПЛОВДИВ, "ВЕЧЕРНИЦА" 2, 4, 6</v>
          </cell>
          <cell r="D1763" t="str">
            <v>обл.ПЛОВДИВ</v>
          </cell>
          <cell r="E1763" t="str">
            <v>общ.ПЛОВДИВ</v>
          </cell>
          <cell r="F1763" t="str">
            <v>гр.ПЛОВДИВ</v>
          </cell>
          <cell r="G1763" t="str">
            <v>"ИНФРА КОНСУЛТ ГРУП" ООД</v>
          </cell>
          <cell r="H1763" t="str">
            <v>407ЗДК001</v>
          </cell>
          <cell r="I1763">
            <v>42429</v>
          </cell>
          <cell r="J1763" t="str">
            <v>1971</v>
          </cell>
          <cell r="K1763">
            <v>5064.3999999999996</v>
          </cell>
          <cell r="L1763">
            <v>4895</v>
          </cell>
          <cell r="M1763">
            <v>182.4</v>
          </cell>
          <cell r="N1763">
            <v>67.8</v>
          </cell>
          <cell r="O1763">
            <v>369089</v>
          </cell>
          <cell r="P1763">
            <v>893039</v>
          </cell>
          <cell r="Q1763">
            <v>331930</v>
          </cell>
          <cell r="R1763">
            <v>0</v>
          </cell>
          <cell r="S1763" t="str">
            <v>G</v>
          </cell>
          <cell r="T1763" t="str">
            <v>С</v>
          </cell>
          <cell r="U1763" t="str">
            <v>Изолация на външна стена , Изолация на под, Изолация на покрив, Мерки по осветление, Подмяна на дограма</v>
          </cell>
          <cell r="V1763">
            <v>523756</v>
          </cell>
          <cell r="W1763">
            <v>400.54</v>
          </cell>
          <cell r="X1763">
            <v>95870</v>
          </cell>
          <cell r="Y1763">
            <v>489063</v>
          </cell>
          <cell r="Z1763">
            <v>5.1013000000000002</v>
          </cell>
          <cell r="AA1763" t="str">
            <v>„НП за ЕЕ на МЖС"</v>
          </cell>
          <cell r="AB1763">
            <v>58.64</v>
          </cell>
        </row>
        <row r="1764">
          <cell r="A1764">
            <v>176822394</v>
          </cell>
          <cell r="B1764" t="str">
            <v>СДРУЖЕНИЕ НА СОБСТВЕНИЦИТЕ "гр. ПЛОВДИВ, район "ЗАПАДЕН", ул. "ИВАН ГЕШЕВ" # 2-6"</v>
          </cell>
          <cell r="C1764" t="str">
            <v>МЖС-ПЛОВДИВ, "ИВАН ГЕШЕВ" 2, 4, 6</v>
          </cell>
          <cell r="D1764" t="str">
            <v>обл.ПЛОВДИВ</v>
          </cell>
          <cell r="E1764" t="str">
            <v>общ.ПЛОВДИВ</v>
          </cell>
          <cell r="F1764" t="str">
            <v>гр.ПЛОВДИВ</v>
          </cell>
          <cell r="G1764" t="str">
            <v>"ИНФРА КОНСУЛТ ГРУП" ООД</v>
          </cell>
          <cell r="H1764" t="str">
            <v>407ЗДК002</v>
          </cell>
          <cell r="I1764">
            <v>42429</v>
          </cell>
          <cell r="J1764" t="str">
            <v>1986</v>
          </cell>
          <cell r="K1764">
            <v>6658.1</v>
          </cell>
          <cell r="L1764">
            <v>6356</v>
          </cell>
          <cell r="M1764">
            <v>177</v>
          </cell>
          <cell r="N1764">
            <v>67.2</v>
          </cell>
          <cell r="O1764">
            <v>450722</v>
          </cell>
          <cell r="P1764">
            <v>1125217</v>
          </cell>
          <cell r="Q1764">
            <v>427180</v>
          </cell>
          <cell r="R1764">
            <v>0</v>
          </cell>
          <cell r="S1764" t="str">
            <v>G</v>
          </cell>
          <cell r="T1764" t="str">
            <v>С</v>
          </cell>
          <cell r="U1764" t="str">
            <v>Изолация на външна стена , Изолация на под, Изолация на покрив, Мерки по осветление, Подмяна на дограма</v>
          </cell>
          <cell r="V1764">
            <v>719399</v>
          </cell>
          <cell r="W1764">
            <v>539.04</v>
          </cell>
          <cell r="X1764">
            <v>130220</v>
          </cell>
          <cell r="Y1764">
            <v>654040</v>
          </cell>
          <cell r="Z1764">
            <v>5.0225</v>
          </cell>
          <cell r="AA1764" t="str">
            <v>„НП за ЕЕ на МЖС"</v>
          </cell>
          <cell r="AB1764">
            <v>63.93</v>
          </cell>
        </row>
        <row r="1765">
          <cell r="A1765">
            <v>176832926</v>
          </cell>
          <cell r="B1765" t="str">
            <v>СДРУЖЕНИЕ НА СОБСТВЕНИЦИТЕ КРИВОЛАК 5-11,ГР.ПАЗАРДЖИК,УЛ.КРИВОЛАК #5,7,9 И 11</v>
          </cell>
          <cell r="C1765" t="str">
            <v>МЖС-ПАЗАРДЖИК, "КРИВОЛАК" 5, 7, 9 И 11</v>
          </cell>
          <cell r="D1765" t="str">
            <v>обл.ПАЗАРДЖИК</v>
          </cell>
          <cell r="E1765" t="str">
            <v>общ.ПАЗАРДЖИК</v>
          </cell>
          <cell r="F1765" t="str">
            <v>гр.ПАЗАРДЖИК</v>
          </cell>
          <cell r="G1765" t="str">
            <v>"ПРОТИКО ИЛ" ООД</v>
          </cell>
          <cell r="H1765" t="str">
            <v>408ПРО001</v>
          </cell>
          <cell r="I1765">
            <v>42324</v>
          </cell>
          <cell r="J1765" t="str">
            <v>1986</v>
          </cell>
          <cell r="K1765">
            <v>8124.83</v>
          </cell>
          <cell r="L1765">
            <v>6392</v>
          </cell>
          <cell r="M1765">
            <v>132.9</v>
          </cell>
          <cell r="N1765">
            <v>82.5</v>
          </cell>
          <cell r="O1765">
            <v>499031</v>
          </cell>
          <cell r="P1765">
            <v>849182</v>
          </cell>
          <cell r="Q1765">
            <v>526760</v>
          </cell>
          <cell r="R1765">
            <v>0</v>
          </cell>
          <cell r="S1765" t="str">
            <v>E</v>
          </cell>
          <cell r="T1765" t="str">
            <v>С</v>
          </cell>
          <cell r="U1765" t="str">
            <v>Изолация на външна стена , Изолация на под, Изолация на покрив, Мерки по осветление, Подмяна на дограма</v>
          </cell>
          <cell r="V1765">
            <v>324176</v>
          </cell>
          <cell r="W1765">
            <v>105.88</v>
          </cell>
          <cell r="X1765">
            <v>39772.68</v>
          </cell>
          <cell r="Y1765">
            <v>729105</v>
          </cell>
          <cell r="Z1765">
            <v>18.331800000000001</v>
          </cell>
          <cell r="AA1765" t="str">
            <v>„НП за ЕЕ на МЖС"</v>
          </cell>
          <cell r="AB1765">
            <v>38.17</v>
          </cell>
        </row>
        <row r="1766">
          <cell r="A1766">
            <v>176833024</v>
          </cell>
          <cell r="B1766" t="str">
            <v>СДРУЖЕНИЕ НА СОБСТВЕНИЦИТЕ НАШИЯТ ДОМ-ПАЗАРДЖИК,ДУНАВ 2-ГР.ПАЗАРДЖИК,УЛ.ДУНАВ # 2</v>
          </cell>
          <cell r="C1766" t="str">
            <v>МЖС-ПАЗАРДЖИК, "ДУНАВ" 2</v>
          </cell>
          <cell r="D1766" t="str">
            <v>обл.ПАЗАРДЖИК</v>
          </cell>
          <cell r="E1766" t="str">
            <v>общ.ПАЗАРДЖИК</v>
          </cell>
          <cell r="F1766" t="str">
            <v>гр.ПАЗАРДЖИК</v>
          </cell>
          <cell r="G1766" t="str">
            <v>"ПРОТИКО ИЛ" ООД</v>
          </cell>
          <cell r="H1766" t="str">
            <v>408ПРО002</v>
          </cell>
          <cell r="I1766">
            <v>42324</v>
          </cell>
          <cell r="J1766" t="str">
            <v>1986</v>
          </cell>
          <cell r="K1766">
            <v>8020.95</v>
          </cell>
          <cell r="L1766">
            <v>6348</v>
          </cell>
          <cell r="M1766">
            <v>171.7</v>
          </cell>
          <cell r="N1766">
            <v>71.7</v>
          </cell>
          <cell r="O1766">
            <v>695790</v>
          </cell>
          <cell r="P1766">
            <v>1089467</v>
          </cell>
          <cell r="Q1766">
            <v>455680</v>
          </cell>
          <cell r="R1766">
            <v>0</v>
          </cell>
          <cell r="S1766" t="str">
            <v>F</v>
          </cell>
          <cell r="T1766" t="str">
            <v>С</v>
          </cell>
          <cell r="U1766" t="str">
            <v>Изолация на външна стена , Изолация на под, Изолация на покрив, Мерки по осветление, Подмяна на дограма</v>
          </cell>
          <cell r="V1766">
            <v>635456</v>
          </cell>
          <cell r="W1766">
            <v>101.99</v>
          </cell>
          <cell r="X1766">
            <v>41505.050000000003</v>
          </cell>
          <cell r="Y1766">
            <v>690880</v>
          </cell>
          <cell r="Z1766">
            <v>16.645600000000002</v>
          </cell>
          <cell r="AA1766" t="str">
            <v>„НП за ЕЕ на МЖС"</v>
          </cell>
          <cell r="AB1766">
            <v>58.32</v>
          </cell>
        </row>
        <row r="1767">
          <cell r="A1767">
            <v>176822049</v>
          </cell>
          <cell r="B1767" t="str">
            <v>СДРУЖЕНИЕ НА СОБСТВЕНИЦИТЕ, ГР. СЕВЛИЕВО, Ж.К.. "МИТКО ПАЛАУЗОВ" БЛ.1</v>
          </cell>
          <cell r="C1767" t="str">
            <v>МЖС</v>
          </cell>
          <cell r="D1767" t="str">
            <v>обл.ГАБРОВО</v>
          </cell>
          <cell r="E1767" t="str">
            <v>общ.СЕВЛИЕВО</v>
          </cell>
          <cell r="F1767" t="str">
            <v>гр.СЕВЛИЕВО</v>
          </cell>
          <cell r="G1767" t="str">
            <v>"ПРОТИКО ИЛ" ООД</v>
          </cell>
          <cell r="H1767" t="str">
            <v>408ПРО003</v>
          </cell>
          <cell r="I1767">
            <v>42328</v>
          </cell>
          <cell r="J1767" t="str">
            <v>1979</v>
          </cell>
          <cell r="K1767">
            <v>8351</v>
          </cell>
          <cell r="L1767">
            <v>8340</v>
          </cell>
          <cell r="M1767">
            <v>182.9</v>
          </cell>
          <cell r="N1767">
            <v>77.599999999999994</v>
          </cell>
          <cell r="O1767">
            <v>923195</v>
          </cell>
          <cell r="P1767">
            <v>1524207</v>
          </cell>
          <cell r="Q1767">
            <v>643620</v>
          </cell>
          <cell r="R1767">
            <v>0</v>
          </cell>
          <cell r="S1767" t="str">
            <v>F</v>
          </cell>
          <cell r="T1767" t="str">
            <v>С</v>
          </cell>
          <cell r="U1767" t="str">
            <v>Изолация на външна стена , Изолация на под, Изолация на покрив, Мерки по осветление, Подмяна на дограма</v>
          </cell>
          <cell r="V1767">
            <v>879598.93</v>
          </cell>
          <cell r="W1767">
            <v>151</v>
          </cell>
          <cell r="X1767">
            <v>158860.49</v>
          </cell>
          <cell r="Y1767">
            <v>1085925.94</v>
          </cell>
          <cell r="Z1767">
            <v>6.8357000000000001</v>
          </cell>
          <cell r="AA1767" t="str">
            <v>„НП за ЕЕ на МЖС"</v>
          </cell>
          <cell r="AB1767">
            <v>57.7</v>
          </cell>
        </row>
        <row r="1768">
          <cell r="A1768">
            <v>176831122</v>
          </cell>
          <cell r="B1768" t="str">
            <v>СДРУЖЕНИЕ НА СОБСТВЕНИЦИТЕ, ГР. СЕВЛИЕВО Ж.К. "МИТКО ПАЛАУЗОВ" -БЛОК 9, ВХ.А, ВХ.Б, ВХ.В, ВХ. Г</v>
          </cell>
          <cell r="C1768" t="str">
            <v>МЖС</v>
          </cell>
          <cell r="D1768" t="str">
            <v>обл.ГАБРОВО</v>
          </cell>
          <cell r="E1768" t="str">
            <v>общ.СЕВЛИЕВО</v>
          </cell>
          <cell r="F1768" t="str">
            <v>гр.СЕВЛИЕВО</v>
          </cell>
          <cell r="G1768" t="str">
            <v>"ПРОТИКО ИЛ" ООД</v>
          </cell>
          <cell r="H1768" t="str">
            <v>408ПРО004</v>
          </cell>
          <cell r="I1768">
            <v>42328</v>
          </cell>
          <cell r="J1768" t="str">
            <v>1987</v>
          </cell>
          <cell r="K1768">
            <v>6160</v>
          </cell>
          <cell r="L1768">
            <v>5906</v>
          </cell>
          <cell r="M1768">
            <v>207.4</v>
          </cell>
          <cell r="N1768">
            <v>83.7</v>
          </cell>
          <cell r="O1768">
            <v>769330</v>
          </cell>
          <cell r="P1768">
            <v>1224105</v>
          </cell>
          <cell r="Q1768">
            <v>493760</v>
          </cell>
          <cell r="R1768">
            <v>0</v>
          </cell>
          <cell r="S1768" t="str">
            <v>F</v>
          </cell>
          <cell r="T1768" t="str">
            <v>С</v>
          </cell>
          <cell r="U1768" t="str">
            <v>Изолация на външна стена , Изолация на под, Изолация на покрив, Мерки по осветление, Подмяна на дограма</v>
          </cell>
          <cell r="V1768">
            <v>731584.8</v>
          </cell>
          <cell r="W1768">
            <v>118.51</v>
          </cell>
          <cell r="X1768">
            <v>131936.73000000001</v>
          </cell>
          <cell r="Y1768">
            <v>825187.96</v>
          </cell>
          <cell r="Z1768">
            <v>6.2544000000000004</v>
          </cell>
          <cell r="AA1768" t="str">
            <v>„НП за ЕЕ на МЖС"</v>
          </cell>
          <cell r="AB1768">
            <v>59.76</v>
          </cell>
        </row>
        <row r="1769">
          <cell r="A1769">
            <v>176878037</v>
          </cell>
          <cell r="B1769" t="str">
            <v>СДРУЖЕНИЕ НА СОБСТВЕНИЦИТЕ"ж.к.БИСТРИЦА бл.44 и 45</v>
          </cell>
          <cell r="C1769" t="str">
            <v>МЖС</v>
          </cell>
          <cell r="D1769" t="str">
            <v>обл.КЮСТЕНДИЛ</v>
          </cell>
          <cell r="E1769" t="str">
            <v>общ.ДУПНИЦА</v>
          </cell>
          <cell r="F1769" t="str">
            <v>гр.ДУПНИЦА</v>
          </cell>
          <cell r="G1769" t="str">
            <v>"ПРОТИКО ИЛ" ООД</v>
          </cell>
          <cell r="H1769" t="str">
            <v>408ПРО005</v>
          </cell>
          <cell r="I1769">
            <v>42339</v>
          </cell>
          <cell r="J1769" t="str">
            <v>1979</v>
          </cell>
          <cell r="K1769">
            <v>3631.6</v>
          </cell>
          <cell r="L1769">
            <v>2901</v>
          </cell>
          <cell r="M1769">
            <v>157</v>
          </cell>
          <cell r="N1769">
            <v>84.6</v>
          </cell>
          <cell r="O1769">
            <v>258764</v>
          </cell>
          <cell r="P1769">
            <v>455546</v>
          </cell>
          <cell r="Q1769">
            <v>245500</v>
          </cell>
          <cell r="R1769">
            <v>0</v>
          </cell>
          <cell r="S1769" t="str">
            <v>E</v>
          </cell>
          <cell r="T1769" t="str">
            <v>С</v>
          </cell>
          <cell r="U1769" t="str">
            <v>Изолация на външна стена , Изолация на под, Изолация на покрив, Мерки по осветление, Подмяна на дограма</v>
          </cell>
          <cell r="V1769">
            <v>210049</v>
          </cell>
          <cell r="W1769">
            <v>61.5</v>
          </cell>
          <cell r="X1769">
            <v>42117</v>
          </cell>
          <cell r="Y1769">
            <v>406100</v>
          </cell>
          <cell r="Z1769">
            <v>9.6420999999999992</v>
          </cell>
          <cell r="AA1769" t="str">
            <v>„НП за ЕЕ на МЖС"</v>
          </cell>
          <cell r="AB1769">
            <v>46.1</v>
          </cell>
        </row>
        <row r="1770">
          <cell r="A1770">
            <v>176820781</v>
          </cell>
          <cell r="B1770" t="str">
            <v>СДРУЖЕНИЕ НА СОБСТВЕНИЦИТЕ"гр.ДУПНИЦА, ж.к. ДУПНИЦА,бл.8</v>
          </cell>
          <cell r="C1770" t="str">
            <v>МЖС</v>
          </cell>
          <cell r="D1770" t="str">
            <v>обл.КЮСТЕНДИЛ</v>
          </cell>
          <cell r="E1770" t="str">
            <v>общ.ДУПНИЦА</v>
          </cell>
          <cell r="F1770" t="str">
            <v>гр.ДУПНИЦА</v>
          </cell>
          <cell r="G1770" t="str">
            <v>"ПРОТИКО ИЛ" ООД</v>
          </cell>
          <cell r="H1770" t="str">
            <v>408ПРО006</v>
          </cell>
          <cell r="I1770">
            <v>42339</v>
          </cell>
          <cell r="J1770" t="str">
            <v>1982</v>
          </cell>
          <cell r="K1770">
            <v>3208</v>
          </cell>
          <cell r="L1770">
            <v>2750</v>
          </cell>
          <cell r="M1770">
            <v>155.30000000000001</v>
          </cell>
          <cell r="N1770">
            <v>78.5</v>
          </cell>
          <cell r="O1770">
            <v>246027</v>
          </cell>
          <cell r="P1770">
            <v>427057</v>
          </cell>
          <cell r="Q1770">
            <v>215600</v>
          </cell>
          <cell r="R1770">
            <v>0</v>
          </cell>
          <cell r="S1770" t="str">
            <v>F</v>
          </cell>
          <cell r="T1770" t="str">
            <v>С</v>
          </cell>
          <cell r="U1770" t="str">
            <v>Изолация на външна стена , Изолация на под, Изолация на покрив, Мерки по осветление, Подмяна на дограма</v>
          </cell>
          <cell r="V1770">
            <v>211185</v>
          </cell>
          <cell r="W1770">
            <v>142.02000000000001</v>
          </cell>
          <cell r="X1770">
            <v>68173</v>
          </cell>
          <cell r="Y1770">
            <v>482231</v>
          </cell>
          <cell r="Z1770">
            <v>7.0735999999999999</v>
          </cell>
          <cell r="AA1770" t="str">
            <v>„НП за ЕЕ на МЖС"</v>
          </cell>
          <cell r="AB1770">
            <v>49.45</v>
          </cell>
        </row>
        <row r="1771">
          <cell r="A1771">
            <v>176822375</v>
          </cell>
          <cell r="B1771" t="str">
            <v>СДРУЖЕНИЕ НА СОБСТВЕНИЦИТЕ "гр.ДУПНИЦА , ж.к. ДУПНИЦА бл. 8А</v>
          </cell>
          <cell r="C1771" t="str">
            <v>МЖС</v>
          </cell>
          <cell r="D1771" t="str">
            <v>обл.КЮСТЕНДИЛ</v>
          </cell>
          <cell r="E1771" t="str">
            <v>общ.ДУПНИЦА</v>
          </cell>
          <cell r="F1771" t="str">
            <v>гр.ДУПНИЦА</v>
          </cell>
          <cell r="G1771" t="str">
            <v>"ПРОТИКО ИЛ" ООД</v>
          </cell>
          <cell r="H1771" t="str">
            <v>408ПРО007</v>
          </cell>
          <cell r="I1771">
            <v>42339</v>
          </cell>
          <cell r="J1771" t="str">
            <v>1981</v>
          </cell>
          <cell r="K1771">
            <v>3666</v>
          </cell>
          <cell r="L1771">
            <v>3208</v>
          </cell>
          <cell r="M1771">
            <v>148</v>
          </cell>
          <cell r="N1771">
            <v>77.599999999999994</v>
          </cell>
          <cell r="O1771">
            <v>278735</v>
          </cell>
          <cell r="P1771">
            <v>474551</v>
          </cell>
          <cell r="Q1771">
            <v>249000</v>
          </cell>
          <cell r="R1771">
            <v>0</v>
          </cell>
          <cell r="S1771" t="str">
            <v>F</v>
          </cell>
          <cell r="T1771" t="str">
            <v>С</v>
          </cell>
          <cell r="U1771" t="str">
            <v>Изолация на външна стена , Изолация на под, Изолация на покрив, Мерки по осветление, Подмяна на дограма</v>
          </cell>
          <cell r="V1771">
            <v>225584</v>
          </cell>
          <cell r="W1771">
            <v>150.21</v>
          </cell>
          <cell r="X1771">
            <v>72255</v>
          </cell>
          <cell r="Y1771">
            <v>501070</v>
          </cell>
          <cell r="Z1771">
            <v>6.9347000000000003</v>
          </cell>
          <cell r="AA1771" t="str">
            <v>„НП за ЕЕ на МЖС"</v>
          </cell>
          <cell r="AB1771">
            <v>47.53</v>
          </cell>
        </row>
        <row r="1772">
          <cell r="A1772">
            <v>176819252</v>
          </cell>
          <cell r="B1772" t="str">
            <v>СДРУЖЕНИЕ НА СОБСТВЕНИЦИТЕ "гр.ДУПНИЦА ул.ОТЕЦ ПАИСИЙ #13</v>
          </cell>
          <cell r="C1772" t="str">
            <v>МЖС БЛ 13</v>
          </cell>
          <cell r="D1772" t="str">
            <v>обл.КЮСТЕНДИЛ</v>
          </cell>
          <cell r="E1772" t="str">
            <v>общ.ДУПНИЦА</v>
          </cell>
          <cell r="F1772" t="str">
            <v>гр.ДУПНИЦА</v>
          </cell>
          <cell r="G1772" t="str">
            <v>"ПРОТИКО ИЛ" ООД</v>
          </cell>
          <cell r="H1772" t="str">
            <v>408ПРО008</v>
          </cell>
          <cell r="I1772">
            <v>42339</v>
          </cell>
          <cell r="J1772" t="str">
            <v>1974</v>
          </cell>
          <cell r="K1772">
            <v>3742</v>
          </cell>
          <cell r="L1772">
            <v>3274</v>
          </cell>
          <cell r="M1772">
            <v>162.30000000000001</v>
          </cell>
          <cell r="N1772">
            <v>75.599999999999994</v>
          </cell>
          <cell r="O1772">
            <v>290286</v>
          </cell>
          <cell r="P1772">
            <v>531392</v>
          </cell>
          <cell r="Q1772">
            <v>247500</v>
          </cell>
          <cell r="R1772">
            <v>0</v>
          </cell>
          <cell r="S1772" t="str">
            <v>F</v>
          </cell>
          <cell r="T1772" t="str">
            <v>С</v>
          </cell>
          <cell r="U1772" t="str">
            <v>Изолация на външна стена , Изолация на под, Изолация на покрив, Мерки по осветление, Подмяна на дограма</v>
          </cell>
          <cell r="V1772">
            <v>283881</v>
          </cell>
          <cell r="W1772">
            <v>177.72</v>
          </cell>
          <cell r="X1772">
            <v>87377</v>
          </cell>
          <cell r="Y1772">
            <v>634160</v>
          </cell>
          <cell r="Z1772">
            <v>7.2576999999999998</v>
          </cell>
          <cell r="AA1772" t="str">
            <v>„НП за ЕЕ на МЖС"</v>
          </cell>
          <cell r="AB1772">
            <v>53.42</v>
          </cell>
        </row>
        <row r="1773">
          <cell r="A1773">
            <v>176824253</v>
          </cell>
          <cell r="B1773" t="str">
            <v>СДРУЖЕНИЕ НА СОБСТВЕНИЦИТЕ"гр.ДУПНИЦА, ж.к. ДУПНИЦА бл.3А</v>
          </cell>
          <cell r="C1773" t="str">
            <v>МЖС</v>
          </cell>
          <cell r="D1773" t="str">
            <v>обл.КЮСТЕНДИЛ</v>
          </cell>
          <cell r="E1773" t="str">
            <v>общ.ДУПНИЦА</v>
          </cell>
          <cell r="F1773" t="str">
            <v>гр.ДУПНИЦА</v>
          </cell>
          <cell r="G1773" t="str">
            <v>"ПРОТИКО ИЛ" ООД</v>
          </cell>
          <cell r="H1773" t="str">
            <v>408ПРО009</v>
          </cell>
          <cell r="I1773">
            <v>42352</v>
          </cell>
          <cell r="J1773" t="str">
            <v>1976</v>
          </cell>
          <cell r="K1773">
            <v>3744</v>
          </cell>
          <cell r="L1773">
            <v>3150</v>
          </cell>
          <cell r="M1773">
            <v>218</v>
          </cell>
          <cell r="N1773">
            <v>80</v>
          </cell>
          <cell r="O1773">
            <v>362680</v>
          </cell>
          <cell r="P1773">
            <v>687022</v>
          </cell>
          <cell r="Q1773">
            <v>251600</v>
          </cell>
          <cell r="R1773">
            <v>0</v>
          </cell>
          <cell r="S1773" t="str">
            <v>F</v>
          </cell>
          <cell r="T1773" t="str">
            <v>С</v>
          </cell>
          <cell r="U1773" t="str">
            <v>Изолация на външна стена , Изолация на под, Изолация на покрив, Мерки по осветление, Подмяна на дограма</v>
          </cell>
          <cell r="V1773">
            <v>435396</v>
          </cell>
          <cell r="W1773">
            <v>137.85</v>
          </cell>
          <cell r="X1773">
            <v>90627</v>
          </cell>
          <cell r="Y1773">
            <v>677580</v>
          </cell>
          <cell r="Z1773">
            <v>7.4764999999999997</v>
          </cell>
          <cell r="AA1773" t="str">
            <v>ОП РР „Енергийно обн. на бълг. домове"</v>
          </cell>
          <cell r="AB1773">
            <v>63.37</v>
          </cell>
        </row>
        <row r="1774">
          <cell r="A1774">
            <v>176861269</v>
          </cell>
          <cell r="B1774" t="str">
            <v>СДРУЖЕНИЕ НА СОБСТВЕНИЦИТЕ"гр.ДУПНИЦА ж.к.БИСТРИЦА блок 79</v>
          </cell>
          <cell r="C1774" t="str">
            <v>МЖС</v>
          </cell>
          <cell r="D1774" t="str">
            <v>обл.КЮСТЕНДИЛ</v>
          </cell>
          <cell r="E1774" t="str">
            <v>общ.ДУПНИЦА</v>
          </cell>
          <cell r="F1774" t="str">
            <v>гр.ДУПНИЦА</v>
          </cell>
          <cell r="G1774" t="str">
            <v>"ПРОТИКО ИЛ" ООД</v>
          </cell>
          <cell r="H1774" t="str">
            <v>408ПРО010</v>
          </cell>
          <cell r="I1774">
            <v>42352</v>
          </cell>
          <cell r="J1774" t="str">
            <v>1986</v>
          </cell>
          <cell r="K1774">
            <v>2400</v>
          </cell>
          <cell r="L1774">
            <v>2098</v>
          </cell>
          <cell r="M1774">
            <v>186.8</v>
          </cell>
          <cell r="N1774">
            <v>82.7</v>
          </cell>
          <cell r="O1774">
            <v>211192</v>
          </cell>
          <cell r="P1774">
            <v>391809</v>
          </cell>
          <cell r="Q1774">
            <v>173500</v>
          </cell>
          <cell r="R1774">
            <v>0</v>
          </cell>
          <cell r="S1774" t="str">
            <v>F</v>
          </cell>
          <cell r="T1774" t="str">
            <v>С</v>
          </cell>
          <cell r="U1774" t="str">
            <v>Изолация на външна стена , Изолация на под, Изолация на покрив, Мерки по осветление, Подмяна на дограма</v>
          </cell>
          <cell r="V1774">
            <v>218262</v>
          </cell>
          <cell r="W1774">
            <v>60.58</v>
          </cell>
          <cell r="X1774">
            <v>42704</v>
          </cell>
          <cell r="Y1774">
            <v>440110</v>
          </cell>
          <cell r="Z1774">
            <v>10.305999999999999</v>
          </cell>
          <cell r="AA1774" t="str">
            <v>„НП за ЕЕ на МЖС"</v>
          </cell>
          <cell r="AB1774">
            <v>55.7</v>
          </cell>
        </row>
        <row r="1775">
          <cell r="A1775">
            <v>176871402</v>
          </cell>
          <cell r="B1775" t="str">
            <v>СДРУЖЕНИЕ НА СОБСТВЕНИЦИТЕ"гр.ДУПНИЦА,ж.к.БИСТРИЦА блок 80</v>
          </cell>
          <cell r="C1775" t="str">
            <v>МЖС</v>
          </cell>
          <cell r="D1775" t="str">
            <v>обл.КЮСТЕНДИЛ</v>
          </cell>
          <cell r="E1775" t="str">
            <v>общ.ДУПНИЦА</v>
          </cell>
          <cell r="F1775" t="str">
            <v>гр.ДУПНИЦА</v>
          </cell>
          <cell r="G1775" t="str">
            <v>"ПРОТИКО ИЛ" ООД</v>
          </cell>
          <cell r="H1775" t="str">
            <v>408ПРО011</v>
          </cell>
          <cell r="I1775">
            <v>42352</v>
          </cell>
          <cell r="J1775" t="str">
            <v>1988</v>
          </cell>
          <cell r="K1775">
            <v>2739</v>
          </cell>
          <cell r="L1775">
            <v>2434</v>
          </cell>
          <cell r="M1775">
            <v>113</v>
          </cell>
          <cell r="N1775">
            <v>33.5</v>
          </cell>
          <cell r="O1775">
            <v>202703</v>
          </cell>
          <cell r="P1775">
            <v>374109</v>
          </cell>
          <cell r="Q1775">
            <v>178800</v>
          </cell>
          <cell r="R1775">
            <v>0</v>
          </cell>
          <cell r="S1775" t="str">
            <v>F</v>
          </cell>
          <cell r="T1775" t="str">
            <v>С</v>
          </cell>
          <cell r="U1775" t="str">
            <v>Изолация на външна стена , Изолация на под, Изолация на покрив, Мерки по осветление, Подмяна на дограма</v>
          </cell>
          <cell r="V1775">
            <v>195331</v>
          </cell>
          <cell r="W1775">
            <v>98.048000000000002</v>
          </cell>
          <cell r="X1775">
            <v>52334</v>
          </cell>
          <cell r="Y1775">
            <v>379449</v>
          </cell>
          <cell r="Z1775">
            <v>7.2504999999999997</v>
          </cell>
          <cell r="AA1775" t="str">
            <v>„НП за ЕЕ на МЖС"</v>
          </cell>
          <cell r="AB1775">
            <v>52.21</v>
          </cell>
        </row>
        <row r="1776">
          <cell r="A1776">
            <v>176821538</v>
          </cell>
          <cell r="B1776" t="str">
            <v>СДРУЖЕНИЕ НА СОБСТВЕНИЦИТЕ"гр.ДУПНИЦА ж.к.БИСТРИЦА блок 81</v>
          </cell>
          <cell r="C1776" t="str">
            <v>МЖС</v>
          </cell>
          <cell r="D1776" t="str">
            <v>обл.КЮСТЕНДИЛ</v>
          </cell>
          <cell r="E1776" t="str">
            <v>общ.ДУПНИЦА</v>
          </cell>
          <cell r="F1776" t="str">
            <v>гр.ДУПНИЦА</v>
          </cell>
          <cell r="G1776" t="str">
            <v>"ПРОТИКО ИЛ" ООД</v>
          </cell>
          <cell r="H1776" t="str">
            <v>408ПРО012</v>
          </cell>
          <cell r="I1776">
            <v>42352</v>
          </cell>
          <cell r="J1776" t="str">
            <v>1985</v>
          </cell>
          <cell r="K1776">
            <v>3807</v>
          </cell>
          <cell r="L1776">
            <v>3018</v>
          </cell>
          <cell r="M1776">
            <v>149.19999999999999</v>
          </cell>
          <cell r="N1776">
            <v>79.5</v>
          </cell>
          <cell r="O1776">
            <v>262216</v>
          </cell>
          <cell r="P1776">
            <v>450280</v>
          </cell>
          <cell r="Q1776">
            <v>240000</v>
          </cell>
          <cell r="R1776">
            <v>0</v>
          </cell>
          <cell r="S1776" t="str">
            <v>E</v>
          </cell>
          <cell r="T1776" t="str">
            <v>С</v>
          </cell>
          <cell r="U1776" t="str">
            <v>Изолация на външна стена , Изолация на под, Изолация на покрив, Мерки по осветление, Подмяна на дограма</v>
          </cell>
          <cell r="V1776">
            <v>210301</v>
          </cell>
          <cell r="W1776">
            <v>57.01</v>
          </cell>
          <cell r="X1776">
            <v>39713</v>
          </cell>
          <cell r="Y1776">
            <v>420896</v>
          </cell>
          <cell r="Z1776">
            <v>10.5984</v>
          </cell>
          <cell r="AA1776" t="str">
            <v>„НП за ЕЕ на МЖС"</v>
          </cell>
          <cell r="AB1776">
            <v>46.7</v>
          </cell>
        </row>
        <row r="1777">
          <cell r="A1777">
            <v>176821680</v>
          </cell>
          <cell r="B1777" t="str">
            <v>СДРУЖЕНИЕ НА СОБСТВЕНИЦИТЕ "СКОБЕЛЕВ 44"</v>
          </cell>
          <cell r="C1777" t="str">
            <v>МЖС-ШУМЕН, "СКОБЕЛЕВ" 44</v>
          </cell>
          <cell r="D1777" t="str">
            <v>обл.ШУМЕН</v>
          </cell>
          <cell r="E1777" t="str">
            <v>общ.ШУМЕН</v>
          </cell>
          <cell r="F1777" t="str">
            <v>гр.ШУМЕН</v>
          </cell>
          <cell r="G1777" t="str">
            <v>"ПРОТИКО ИЛ" ООД</v>
          </cell>
          <cell r="H1777" t="str">
            <v>408ПРО013</v>
          </cell>
          <cell r="I1777">
            <v>42355</v>
          </cell>
          <cell r="J1777" t="str">
            <v>1985</v>
          </cell>
          <cell r="K1777">
            <v>9026</v>
          </cell>
          <cell r="L1777">
            <v>7801</v>
          </cell>
          <cell r="M1777">
            <v>213.7</v>
          </cell>
          <cell r="N1777">
            <v>82.37</v>
          </cell>
          <cell r="O1777">
            <v>1081483</v>
          </cell>
          <cell r="P1777">
            <v>1666775</v>
          </cell>
          <cell r="Q1777">
            <v>642420</v>
          </cell>
          <cell r="R1777">
            <v>0</v>
          </cell>
          <cell r="S1777" t="str">
            <v>F</v>
          </cell>
          <cell r="T1777" t="str">
            <v>С</v>
          </cell>
          <cell r="U1777" t="str">
            <v>Изолация на външна стена , Изолация на под, Изолация на покрив, Мерки по осветление, Подмяна на дограма</v>
          </cell>
          <cell r="V1777">
            <v>1026222</v>
          </cell>
          <cell r="W1777">
            <v>105.72</v>
          </cell>
          <cell r="X1777">
            <v>123656.36</v>
          </cell>
          <cell r="Y1777">
            <v>797424</v>
          </cell>
          <cell r="Z1777">
            <v>6.4486999999999997</v>
          </cell>
          <cell r="AA1777" t="str">
            <v>„НП за ЕЕ на МЖС"</v>
          </cell>
          <cell r="AB1777">
            <v>61.56</v>
          </cell>
        </row>
        <row r="1778">
          <cell r="A1778">
            <v>176820258</v>
          </cell>
          <cell r="B1778" t="str">
            <v>СДРУЖЕНИЕ НА СОБСТВЕНИЦИТЕ "ЦАР ОСВОБОДИТЕЛ 12"</v>
          </cell>
          <cell r="C1778" t="str">
            <v>МЖС-ШУМЕН, "ЦАР ОСВОБОДИТЕЛ" 12</v>
          </cell>
          <cell r="D1778" t="str">
            <v>обл.ШУМЕН</v>
          </cell>
          <cell r="E1778" t="str">
            <v>общ.ШУМЕН</v>
          </cell>
          <cell r="F1778" t="str">
            <v>гр.ШУМЕН</v>
          </cell>
          <cell r="G1778" t="str">
            <v>"ПРОТИКО ИЛ" ООД</v>
          </cell>
          <cell r="H1778" t="str">
            <v>408ПРО014</v>
          </cell>
          <cell r="I1778">
            <v>42355</v>
          </cell>
          <cell r="J1778" t="str">
            <v>1983</v>
          </cell>
          <cell r="K1778">
            <v>8915</v>
          </cell>
          <cell r="L1778">
            <v>7480</v>
          </cell>
          <cell r="M1778">
            <v>132.30000000000001</v>
          </cell>
          <cell r="N1778">
            <v>76.099999999999994</v>
          </cell>
          <cell r="O1778">
            <v>617856</v>
          </cell>
          <cell r="P1778">
            <v>990372</v>
          </cell>
          <cell r="Q1778">
            <v>569940</v>
          </cell>
          <cell r="R1778">
            <v>0</v>
          </cell>
          <cell r="S1778" t="str">
            <v>E</v>
          </cell>
          <cell r="T1778" t="str">
            <v>С</v>
          </cell>
          <cell r="U1778" t="str">
            <v>Изолация на външна стена , Изолация на под, Изолация на покрив, Мерки по осветление, Подмяна на дограма</v>
          </cell>
          <cell r="V1778">
            <v>421457</v>
          </cell>
          <cell r="W1778">
            <v>136.69</v>
          </cell>
          <cell r="X1778">
            <v>50999.199999999997</v>
          </cell>
          <cell r="Y1778">
            <v>826379</v>
          </cell>
          <cell r="Z1778">
            <v>16.203700000000001</v>
          </cell>
          <cell r="AA1778" t="str">
            <v>„НП за ЕЕ на МЖС"</v>
          </cell>
          <cell r="AB1778">
            <v>42.55</v>
          </cell>
        </row>
        <row r="1779">
          <cell r="A1779">
            <v>176820500</v>
          </cell>
          <cell r="B1779" t="str">
            <v>СДРУЖЕНИЕ НА СОБСТВЕНИЦИТЕ "ШУМЕН-ОДРИН 14"</v>
          </cell>
          <cell r="C1779" t="str">
            <v>МЖС-ШУМЕН, ОДРИН 14</v>
          </cell>
          <cell r="D1779" t="str">
            <v>обл.ШУМЕН</v>
          </cell>
          <cell r="E1779" t="str">
            <v>общ.ШУМЕН</v>
          </cell>
          <cell r="F1779" t="str">
            <v>гр.ШУМЕН</v>
          </cell>
          <cell r="G1779" t="str">
            <v>"ПРОТИКО ИЛ" ООД</v>
          </cell>
          <cell r="H1779" t="str">
            <v>408ПРО015</v>
          </cell>
          <cell r="I1779">
            <v>42355</v>
          </cell>
          <cell r="J1779" t="str">
            <v>1978</v>
          </cell>
          <cell r="K1779">
            <v>5808</v>
          </cell>
          <cell r="L1779">
            <v>4355</v>
          </cell>
          <cell r="M1779">
            <v>198.1</v>
          </cell>
          <cell r="N1779">
            <v>97.2</v>
          </cell>
          <cell r="O1779">
            <v>744003</v>
          </cell>
          <cell r="P1779">
            <v>862686</v>
          </cell>
          <cell r="Q1779">
            <v>423260</v>
          </cell>
          <cell r="R1779">
            <v>0</v>
          </cell>
          <cell r="S1779" t="str">
            <v>F</v>
          </cell>
          <cell r="T1779" t="str">
            <v>С</v>
          </cell>
          <cell r="U1779" t="str">
            <v>Изолация на външна стена , Изолация на под, Изолация на покрив, Мерки по осветление, Подмяна на дограма</v>
          </cell>
          <cell r="V1779">
            <v>440426</v>
          </cell>
          <cell r="W1779">
            <v>55.35</v>
          </cell>
          <cell r="X1779">
            <v>53221.760000000002</v>
          </cell>
          <cell r="Y1779">
            <v>601168</v>
          </cell>
          <cell r="Z1779">
            <v>11.295500000000001</v>
          </cell>
          <cell r="AA1779" t="str">
            <v>„НП за ЕЕ на МЖС"</v>
          </cell>
          <cell r="AB1779">
            <v>51.05</v>
          </cell>
        </row>
        <row r="1780">
          <cell r="A1780">
            <v>176819925</v>
          </cell>
          <cell r="B1780" t="str">
            <v>СДРУЖЕНИЕ НА СОБСТВЕНИЦИТЕ "ИКАР-ШУМЕН-СОФИЙСКО ШОСЕ БЛ.12"</v>
          </cell>
          <cell r="C1780" t="str">
            <v>МЖС-ШУМЕН, "СОФИЙСКО ШОСЕ" 12</v>
          </cell>
          <cell r="D1780" t="str">
            <v>обл.ШУМЕН</v>
          </cell>
          <cell r="E1780" t="str">
            <v>общ.ШУМЕН</v>
          </cell>
          <cell r="F1780" t="str">
            <v>гр.ШУМЕН</v>
          </cell>
          <cell r="G1780" t="str">
            <v>"ПРОТИКО ИЛ" ООД</v>
          </cell>
          <cell r="H1780" t="str">
            <v>408ПРО016</v>
          </cell>
          <cell r="I1780">
            <v>42355</v>
          </cell>
          <cell r="J1780" t="str">
            <v>1987</v>
          </cell>
          <cell r="K1780">
            <v>8836</v>
          </cell>
          <cell r="L1780">
            <v>7291</v>
          </cell>
          <cell r="M1780">
            <v>182.5</v>
          </cell>
          <cell r="N1780">
            <v>89.9</v>
          </cell>
          <cell r="O1780">
            <v>995035</v>
          </cell>
          <cell r="P1780">
            <v>1329961</v>
          </cell>
          <cell r="Q1780">
            <v>654600</v>
          </cell>
          <cell r="R1780">
            <v>0</v>
          </cell>
          <cell r="S1780" t="str">
            <v>E</v>
          </cell>
          <cell r="T1780" t="str">
            <v>С</v>
          </cell>
          <cell r="U1780" t="str">
            <v>Изолация на външна стена , Изолация на под, Изолация на покрив, Мерки по осветление, Подмяна на дограма</v>
          </cell>
          <cell r="V1780">
            <v>676506</v>
          </cell>
          <cell r="W1780">
            <v>84.34</v>
          </cell>
          <cell r="X1780">
            <v>81595.199999999997</v>
          </cell>
          <cell r="Y1780">
            <v>790244</v>
          </cell>
          <cell r="Z1780">
            <v>9.6849000000000007</v>
          </cell>
          <cell r="AA1780" t="str">
            <v>„НП за ЕЕ на МЖС"</v>
          </cell>
          <cell r="AB1780">
            <v>50.86</v>
          </cell>
        </row>
        <row r="1781">
          <cell r="A1781">
            <v>176819067</v>
          </cell>
          <cell r="B1781" t="str">
            <v>СДРУЖЕНИЕ НА СОБСТВЕНИЦИТЕ "САНИ12-ШУМЕН, БУЛ.ВЕЛИКИ ПРЕСЛАВ 12"</v>
          </cell>
          <cell r="C1781" t="str">
            <v>МЖС-ШУМЕН, "ВЕЛИКИ ПРЕСЛАВ" 12</v>
          </cell>
          <cell r="D1781" t="str">
            <v>обл.ШУМЕН</v>
          </cell>
          <cell r="E1781" t="str">
            <v>общ.ШУМЕН</v>
          </cell>
          <cell r="F1781" t="str">
            <v>гр.ШУМЕН</v>
          </cell>
          <cell r="G1781" t="str">
            <v>"ПРОТИКО ИЛ" ООД</v>
          </cell>
          <cell r="H1781" t="str">
            <v>408ПРО017</v>
          </cell>
          <cell r="I1781">
            <v>42355</v>
          </cell>
          <cell r="J1781" t="str">
            <v>1981</v>
          </cell>
          <cell r="K1781">
            <v>6244</v>
          </cell>
          <cell r="L1781">
            <v>5450</v>
          </cell>
          <cell r="M1781">
            <v>133.5</v>
          </cell>
          <cell r="N1781">
            <v>83.3</v>
          </cell>
          <cell r="O1781">
            <v>444000</v>
          </cell>
          <cell r="P1781">
            <v>727482</v>
          </cell>
          <cell r="Q1781">
            <v>453740</v>
          </cell>
          <cell r="R1781">
            <v>0</v>
          </cell>
          <cell r="S1781" t="str">
            <v>E</v>
          </cell>
          <cell r="T1781" t="str">
            <v>С</v>
          </cell>
          <cell r="U1781" t="str">
            <v>Изолация на външна стена , Изолация на под, Изолация на покрив, Мерки по осветление, Подмяна на дограма</v>
          </cell>
          <cell r="V1781">
            <v>274979</v>
          </cell>
          <cell r="W1781">
            <v>61.42</v>
          </cell>
          <cell r="X1781">
            <v>33462.239999999998</v>
          </cell>
          <cell r="Y1781">
            <v>509299</v>
          </cell>
          <cell r="Z1781">
            <v>15.2201</v>
          </cell>
          <cell r="AA1781" t="str">
            <v>„НП за ЕЕ на МЖС"</v>
          </cell>
          <cell r="AB1781">
            <v>37.79</v>
          </cell>
        </row>
        <row r="1782">
          <cell r="A1782">
            <v>176858127</v>
          </cell>
          <cell r="B1782" t="str">
            <v>СДРУЖЕНИЕ НА СОБСТВЕНИЦИТЕ"РАЗВЕСЕНА ВЪРБА, бл.1, гр.ДУПНИЦА</v>
          </cell>
          <cell r="C1782" t="str">
            <v>МЖС</v>
          </cell>
          <cell r="D1782" t="str">
            <v>обл.КЮСТЕНДИЛ</v>
          </cell>
          <cell r="E1782" t="str">
            <v>общ.ДУПНИЦА</v>
          </cell>
          <cell r="F1782" t="str">
            <v>гр.ДУПНИЦА</v>
          </cell>
          <cell r="G1782" t="str">
            <v>"ПРОТИКО ИЛ" ООД</v>
          </cell>
          <cell r="H1782" t="str">
            <v>408ПРО018</v>
          </cell>
          <cell r="I1782">
            <v>42376</v>
          </cell>
          <cell r="J1782" t="str">
            <v>1985</v>
          </cell>
          <cell r="K1782">
            <v>2256</v>
          </cell>
          <cell r="L1782">
            <v>2160</v>
          </cell>
          <cell r="M1782">
            <v>166.6</v>
          </cell>
          <cell r="N1782">
            <v>75.5</v>
          </cell>
          <cell r="O1782">
            <v>193411</v>
          </cell>
          <cell r="P1782">
            <v>359812</v>
          </cell>
          <cell r="Q1782">
            <v>163000</v>
          </cell>
          <cell r="R1782">
            <v>0</v>
          </cell>
          <cell r="S1782" t="str">
            <v>F</v>
          </cell>
          <cell r="T1782" t="str">
            <v>С</v>
          </cell>
          <cell r="U1782" t="str">
            <v>Изолация на външна стена , Изолация на под, Изолация на покрив, Мерки по осветление, Подмяна на дограма</v>
          </cell>
          <cell r="V1782">
            <v>197821</v>
          </cell>
          <cell r="W1782">
            <v>121.57</v>
          </cell>
          <cell r="X1782">
            <v>59089</v>
          </cell>
          <cell r="Y1782">
            <v>398905</v>
          </cell>
          <cell r="Z1782">
            <v>6.7508999999999997</v>
          </cell>
          <cell r="AA1782" t="str">
            <v>„НП за ЕЕ на МЖС"</v>
          </cell>
          <cell r="AB1782">
            <v>54.97</v>
          </cell>
        </row>
        <row r="1783">
          <cell r="A1783">
            <v>176823959</v>
          </cell>
          <cell r="B1783" t="str">
            <v>СДРУЖЕНИЕ НА СОБСТВЕНИЦИТЕ"РАЗВЕСЕНА ВЪРБА бл.2 гр.ДУПНИЦА"</v>
          </cell>
          <cell r="C1783" t="str">
            <v>МЖС</v>
          </cell>
          <cell r="D1783" t="str">
            <v>обл.КЮСТЕНДИЛ</v>
          </cell>
          <cell r="E1783" t="str">
            <v>общ.ДУПНИЦА</v>
          </cell>
          <cell r="F1783" t="str">
            <v>гр.ДУПНИЦА</v>
          </cell>
          <cell r="G1783" t="str">
            <v>"ПРОТИКО ИЛ" ООД</v>
          </cell>
          <cell r="H1783" t="str">
            <v>408ПРО019</v>
          </cell>
          <cell r="I1783">
            <v>42376</v>
          </cell>
          <cell r="J1783" t="str">
            <v>1978</v>
          </cell>
          <cell r="K1783">
            <v>5860</v>
          </cell>
          <cell r="L1783">
            <v>5096</v>
          </cell>
          <cell r="M1783">
            <v>122.2</v>
          </cell>
          <cell r="N1783">
            <v>28.7</v>
          </cell>
          <cell r="O1783">
            <v>444254</v>
          </cell>
          <cell r="P1783">
            <v>832016</v>
          </cell>
          <cell r="Q1783">
            <v>353400</v>
          </cell>
          <cell r="R1783">
            <v>0</v>
          </cell>
          <cell r="S1783" t="str">
            <v>F</v>
          </cell>
          <cell r="T1783" t="str">
            <v>С</v>
          </cell>
          <cell r="U1783" t="str">
            <v>Изолация на външна стена , Изолация на под, Изолация на покрив, Мерки по осветление, Подмяна на дограма</v>
          </cell>
          <cell r="V1783">
            <v>478639</v>
          </cell>
          <cell r="W1783">
            <v>299.58</v>
          </cell>
          <cell r="X1783">
            <v>147312</v>
          </cell>
          <cell r="Y1783">
            <v>673295</v>
          </cell>
          <cell r="Z1783">
            <v>4.5705</v>
          </cell>
          <cell r="AA1783" t="str">
            <v>„НП за ЕЕ на МЖС"</v>
          </cell>
          <cell r="AB1783">
            <v>57.52</v>
          </cell>
        </row>
        <row r="1784">
          <cell r="A1784">
            <v>176844469</v>
          </cell>
          <cell r="B1784" t="str">
            <v>СДРУЖЕНИЕ НА СОБСТВЕНИЦИТЕ"ж.к.РАЗВЕСЕНА ВЪРБА бл.3,ДУПНИЦА</v>
          </cell>
          <cell r="C1784" t="str">
            <v>МЖС</v>
          </cell>
          <cell r="D1784" t="str">
            <v>обл.КЮСТЕНДИЛ</v>
          </cell>
          <cell r="E1784" t="str">
            <v>общ.ДУПНИЦА</v>
          </cell>
          <cell r="F1784" t="str">
            <v>гр.ДУПНИЦА</v>
          </cell>
          <cell r="G1784" t="str">
            <v>"ПРОТИКО ИЛ" ООД</v>
          </cell>
          <cell r="H1784" t="str">
            <v>408ПРО020</v>
          </cell>
          <cell r="I1784">
            <v>42376</v>
          </cell>
          <cell r="J1784" t="str">
            <v>1983</v>
          </cell>
          <cell r="K1784">
            <v>4488</v>
          </cell>
          <cell r="L1784">
            <v>4023</v>
          </cell>
          <cell r="M1784">
            <v>157</v>
          </cell>
          <cell r="N1784">
            <v>76.5</v>
          </cell>
          <cell r="O1784">
            <v>334099</v>
          </cell>
          <cell r="P1784">
            <v>631355</v>
          </cell>
          <cell r="Q1784">
            <v>307700</v>
          </cell>
          <cell r="R1784">
            <v>0</v>
          </cell>
          <cell r="S1784" t="str">
            <v>F</v>
          </cell>
          <cell r="T1784" t="str">
            <v>С</v>
          </cell>
          <cell r="U1784" t="str">
            <v>Изолация на външна стена , Изолация на под, Изолация на покрив, Мерки по осветление, Подмяна на дограма</v>
          </cell>
          <cell r="V1784">
            <v>323649</v>
          </cell>
          <cell r="W1784">
            <v>207.49</v>
          </cell>
          <cell r="X1784">
            <v>101202</v>
          </cell>
          <cell r="Y1784">
            <v>730568</v>
          </cell>
          <cell r="Z1784">
            <v>7.2188999999999997</v>
          </cell>
          <cell r="AA1784" t="str">
            <v>„НП за ЕЕ на МЖС"</v>
          </cell>
          <cell r="AB1784">
            <v>51.26</v>
          </cell>
        </row>
        <row r="1785">
          <cell r="A1785">
            <v>176829467</v>
          </cell>
          <cell r="B1785" t="str">
            <v>СДРУЖЕНИЕ НА СОБСТВЕНИЦИТЕ "ШУМЕН, КВ."ТРАКИЯ","РОДОПИ" 26, БЛ.4, ВХ.1 И ВХ.2"</v>
          </cell>
          <cell r="C1785" t="str">
            <v>МЖС-ШУМЕН, "РОДОПИ", БЛ. 4</v>
          </cell>
          <cell r="D1785" t="str">
            <v>обл.ШУМЕН</v>
          </cell>
          <cell r="E1785" t="str">
            <v>общ.ШУМЕН</v>
          </cell>
          <cell r="F1785" t="str">
            <v>гр.ШУМЕН</v>
          </cell>
          <cell r="G1785" t="str">
            <v>"ПРОТИКО ИЛ" ООД</v>
          </cell>
          <cell r="H1785" t="str">
            <v>408ПРО021</v>
          </cell>
          <cell r="I1785">
            <v>42380</v>
          </cell>
          <cell r="J1785" t="str">
            <v>1982</v>
          </cell>
          <cell r="K1785">
            <v>3021.5</v>
          </cell>
          <cell r="L1785">
            <v>2681</v>
          </cell>
          <cell r="M1785">
            <v>180.2</v>
          </cell>
          <cell r="N1785">
            <v>95.4</v>
          </cell>
          <cell r="O1785">
            <v>343296</v>
          </cell>
          <cell r="P1785">
            <v>483035</v>
          </cell>
          <cell r="Q1785">
            <v>255800</v>
          </cell>
          <cell r="R1785">
            <v>0</v>
          </cell>
          <cell r="S1785" t="str">
            <v>F</v>
          </cell>
          <cell r="T1785" t="str">
            <v>С</v>
          </cell>
          <cell r="U1785" t="str">
            <v>Изолация на външна стена , Изолация на под, Изолация на покрив, Мерки по осветление, Подмяна на дограма</v>
          </cell>
          <cell r="V1785">
            <v>228292</v>
          </cell>
          <cell r="W1785">
            <v>48.65</v>
          </cell>
          <cell r="X1785">
            <v>27851.919999999998</v>
          </cell>
          <cell r="Y1785">
            <v>337488</v>
          </cell>
          <cell r="Z1785">
            <v>12.1172</v>
          </cell>
          <cell r="AA1785" t="str">
            <v>„НП за ЕЕ на МЖС"</v>
          </cell>
          <cell r="AB1785">
            <v>47.26</v>
          </cell>
        </row>
        <row r="1786">
          <cell r="A1786">
            <v>176834172</v>
          </cell>
          <cell r="B1786" t="str">
            <v>СДРУЖЕНИЕ НА СОБСТВЕНИЦИТЕ "ТРАКИЯ УЛ. НИКОЛА ВАПЦАРОВ #6"</v>
          </cell>
          <cell r="C1786" t="str">
            <v>МЖС-ШУМЕН, "Н. ВАПЦАРОВ" 6</v>
          </cell>
          <cell r="D1786" t="str">
            <v>обл.ШУМЕН</v>
          </cell>
          <cell r="E1786" t="str">
            <v>общ.ШУМЕН</v>
          </cell>
          <cell r="F1786" t="str">
            <v>гр.ШУМЕН</v>
          </cell>
          <cell r="G1786" t="str">
            <v>"ПРОТИКО ИЛ" ООД</v>
          </cell>
          <cell r="H1786" t="str">
            <v>408ПРО022</v>
          </cell>
          <cell r="I1786">
            <v>42380</v>
          </cell>
          <cell r="J1786" t="str">
            <v>1972</v>
          </cell>
          <cell r="K1786">
            <v>7658.4</v>
          </cell>
          <cell r="L1786">
            <v>6340</v>
          </cell>
          <cell r="M1786">
            <v>151.4</v>
          </cell>
          <cell r="N1786">
            <v>85.5</v>
          </cell>
          <cell r="O1786">
            <v>608354</v>
          </cell>
          <cell r="P1786">
            <v>959717</v>
          </cell>
          <cell r="Q1786">
            <v>542290</v>
          </cell>
          <cell r="R1786">
            <v>0</v>
          </cell>
          <cell r="S1786" t="str">
            <v>E</v>
          </cell>
          <cell r="T1786" t="str">
            <v>С</v>
          </cell>
          <cell r="U1786" t="str">
            <v>Изолация на външна стена , Изолация на под, Изолация на покрив, Мерки по осветление, Подмяна на дограма</v>
          </cell>
          <cell r="V1786">
            <v>418697</v>
          </cell>
          <cell r="W1786">
            <v>95.79</v>
          </cell>
          <cell r="X1786">
            <v>50783.76</v>
          </cell>
          <cell r="Y1786">
            <v>672848</v>
          </cell>
          <cell r="Z1786">
            <v>13.2492</v>
          </cell>
          <cell r="AA1786" t="str">
            <v>„НП за ЕЕ на МЖС"</v>
          </cell>
          <cell r="AB1786">
            <v>43.62</v>
          </cell>
        </row>
        <row r="1787">
          <cell r="A1787">
            <v>176818079</v>
          </cell>
          <cell r="B1787" t="str">
            <v>СДРУЖЕНИЕ НА СОБСТВЕНИЦИТЕ"гр.ДУПНИЦА, ж.к. ДУПНИЦА бл.3</v>
          </cell>
          <cell r="C1787" t="str">
            <v>МЖС</v>
          </cell>
          <cell r="D1787" t="str">
            <v>обл.КЮСТЕНДИЛ</v>
          </cell>
          <cell r="E1787" t="str">
            <v>общ.ДУПНИЦА</v>
          </cell>
          <cell r="F1787" t="str">
            <v>гр.ДУПНИЦА</v>
          </cell>
          <cell r="G1787" t="str">
            <v>"ПРОТИКО ИЛ" ООД</v>
          </cell>
          <cell r="H1787" t="str">
            <v>408ПРО023</v>
          </cell>
          <cell r="I1787">
            <v>42383</v>
          </cell>
          <cell r="J1787" t="str">
            <v>1976</v>
          </cell>
          <cell r="K1787">
            <v>3744</v>
          </cell>
          <cell r="L1787">
            <v>3150</v>
          </cell>
          <cell r="M1787">
            <v>210</v>
          </cell>
          <cell r="N1787">
            <v>78.3</v>
          </cell>
          <cell r="O1787">
            <v>357703</v>
          </cell>
          <cell r="P1787">
            <v>661040</v>
          </cell>
          <cell r="Q1787">
            <v>246500</v>
          </cell>
          <cell r="R1787">
            <v>0</v>
          </cell>
          <cell r="S1787" t="str">
            <v>F</v>
          </cell>
          <cell r="T1787" t="str">
            <v>С</v>
          </cell>
          <cell r="U1787" t="str">
            <v>Изолация на външна стена , Изолация на под, Изолация на покрив, Мерки по осветление, Подмяна на дограма</v>
          </cell>
          <cell r="V1787">
            <v>414546</v>
          </cell>
          <cell r="W1787">
            <v>140.75</v>
          </cell>
          <cell r="X1787">
            <v>89352</v>
          </cell>
          <cell r="Y1787">
            <v>673430</v>
          </cell>
          <cell r="Z1787">
            <v>7.5368000000000004</v>
          </cell>
          <cell r="AA1787" t="str">
            <v>„НП за ЕЕ на МЖС"</v>
          </cell>
          <cell r="AB1787">
            <v>62.71</v>
          </cell>
        </row>
        <row r="1788">
          <cell r="A1788">
            <v>176825077</v>
          </cell>
          <cell r="B1788" t="str">
            <v>СДРУЖЕНИЕ НА СОБСТВЕНИЦИТЕ"ЕДИНСТВО гр.ДУПНИЦА ж.к. БИСТРИЦА бл.3</v>
          </cell>
          <cell r="C1788" t="str">
            <v>МЖС</v>
          </cell>
          <cell r="D1788" t="str">
            <v>обл.КЮСТЕНДИЛ</v>
          </cell>
          <cell r="E1788" t="str">
            <v>общ.ДУПНИЦА</v>
          </cell>
          <cell r="F1788" t="str">
            <v>гр.ДУПНИЦА</v>
          </cell>
          <cell r="G1788" t="str">
            <v>"ПРОТИКО ИЛ" ООД</v>
          </cell>
          <cell r="H1788" t="str">
            <v>408ПРО024</v>
          </cell>
          <cell r="I1788">
            <v>42383</v>
          </cell>
          <cell r="J1788" t="str">
            <v>1974</v>
          </cell>
          <cell r="K1788">
            <v>8468</v>
          </cell>
          <cell r="L1788">
            <v>6485</v>
          </cell>
          <cell r="M1788">
            <v>214</v>
          </cell>
          <cell r="N1788">
            <v>78.900000000000006</v>
          </cell>
          <cell r="O1788">
            <v>785371</v>
          </cell>
          <cell r="P1788">
            <v>1386950</v>
          </cell>
          <cell r="Q1788">
            <v>511500</v>
          </cell>
          <cell r="R1788">
            <v>0</v>
          </cell>
          <cell r="S1788" t="str">
            <v>F</v>
          </cell>
          <cell r="T1788" t="str">
            <v>С</v>
          </cell>
          <cell r="U1788" t="str">
            <v>Изолация на външна стена , Изолация на под, Изолация на покрив, Мерки по осветление, Подмяна на дограма</v>
          </cell>
          <cell r="V1788">
            <v>839306</v>
          </cell>
          <cell r="W1788">
            <v>258.76</v>
          </cell>
          <cell r="X1788">
            <v>172475</v>
          </cell>
          <cell r="Y1788">
            <v>844404</v>
          </cell>
          <cell r="Z1788">
            <v>4.8958000000000004</v>
          </cell>
          <cell r="AA1788" t="str">
            <v>„НП за ЕЕ на МЖС"</v>
          </cell>
          <cell r="AB1788">
            <v>60.51</v>
          </cell>
        </row>
        <row r="1789">
          <cell r="A1789">
            <v>176817642</v>
          </cell>
          <cell r="B1789" t="str">
            <v>СДРУЖЕНИЕ НА СОБСТВЕНИЦИТЕ" гр.ДУПНИЦА ул. ТИШИНА</v>
          </cell>
          <cell r="C1789" t="str">
            <v>МЖС</v>
          </cell>
          <cell r="D1789" t="str">
            <v>обл.КЮСТЕНДИЛ</v>
          </cell>
          <cell r="E1789" t="str">
            <v>общ.ДУПНИЦА</v>
          </cell>
          <cell r="F1789" t="str">
            <v>гр.ДУПНИЦА</v>
          </cell>
          <cell r="G1789" t="str">
            <v>"ПРОТИКО ИЛ" ООД</v>
          </cell>
          <cell r="H1789" t="str">
            <v>408ПРО025</v>
          </cell>
          <cell r="I1789">
            <v>42383</v>
          </cell>
          <cell r="J1789" t="str">
            <v>1977</v>
          </cell>
          <cell r="K1789">
            <v>3576</v>
          </cell>
          <cell r="L1789">
            <v>3060</v>
          </cell>
          <cell r="M1789">
            <v>209.8</v>
          </cell>
          <cell r="N1789">
            <v>88.5</v>
          </cell>
          <cell r="O1789">
            <v>351494</v>
          </cell>
          <cell r="P1789">
            <v>641849</v>
          </cell>
          <cell r="Q1789">
            <v>270800</v>
          </cell>
          <cell r="R1789">
            <v>0</v>
          </cell>
          <cell r="S1789" t="str">
            <v>F</v>
          </cell>
          <cell r="T1789" t="str">
            <v>С</v>
          </cell>
          <cell r="U1789" t="str">
            <v>Изолация на външна стена , Изолация на под, Изолация на покрив, Мерки по осветление, Подмяна на дограма</v>
          </cell>
          <cell r="V1789">
            <v>371038</v>
          </cell>
          <cell r="W1789">
            <v>74.52</v>
          </cell>
          <cell r="X1789">
            <v>63403</v>
          </cell>
          <cell r="Y1789">
            <v>681950</v>
          </cell>
          <cell r="Z1789">
            <v>10.755800000000001</v>
          </cell>
          <cell r="AA1789" t="str">
            <v>„НП за ЕЕ на МЖС"</v>
          </cell>
          <cell r="AB1789">
            <v>57.8</v>
          </cell>
        </row>
        <row r="1790">
          <cell r="A1790">
            <v>176817550</v>
          </cell>
          <cell r="B1790" t="str">
            <v>СДРУЖЕНИЕ НА СОБСТВЕНИЦИТЕ "гр.ДУПНИЦА ул. ОТОВИЦА 22</v>
          </cell>
          <cell r="C1790" t="str">
            <v>МЖС</v>
          </cell>
          <cell r="D1790" t="str">
            <v>обл.КЮСТЕНДИЛ</v>
          </cell>
          <cell r="E1790" t="str">
            <v>общ.ДУПНИЦА</v>
          </cell>
          <cell r="F1790" t="str">
            <v>гр.ДУПНИЦА</v>
          </cell>
          <cell r="G1790" t="str">
            <v>"ПРОТИКО ИЛ" ООД</v>
          </cell>
          <cell r="H1790" t="str">
            <v>408ПРО026</v>
          </cell>
          <cell r="I1790">
            <v>42383</v>
          </cell>
          <cell r="J1790" t="str">
            <v>1983</v>
          </cell>
          <cell r="K1790">
            <v>4155</v>
          </cell>
          <cell r="L1790">
            <v>3688</v>
          </cell>
          <cell r="M1790">
            <v>155</v>
          </cell>
          <cell r="N1790">
            <v>43</v>
          </cell>
          <cell r="O1790">
            <v>389037</v>
          </cell>
          <cell r="P1790">
            <v>719477</v>
          </cell>
          <cell r="Q1790">
            <v>305600</v>
          </cell>
          <cell r="R1790">
            <v>0</v>
          </cell>
          <cell r="S1790" t="str">
            <v>F</v>
          </cell>
          <cell r="T1790" t="str">
            <v>С</v>
          </cell>
          <cell r="U1790" t="str">
            <v>Изолация на външна стена , Изолация на под, Изолация на покрив, Мерки по осветление, Подмяна на дограма</v>
          </cell>
          <cell r="V1790">
            <v>413917</v>
          </cell>
          <cell r="W1790">
            <v>149.97999999999999</v>
          </cell>
          <cell r="X1790">
            <v>92289</v>
          </cell>
          <cell r="Y1790">
            <v>685806</v>
          </cell>
          <cell r="Z1790">
            <v>7.431</v>
          </cell>
          <cell r="AA1790" t="str">
            <v>„НП за ЕЕ на МЖС"</v>
          </cell>
          <cell r="AB1790">
            <v>57.53</v>
          </cell>
        </row>
        <row r="1791">
          <cell r="A1791">
            <v>176837072</v>
          </cell>
          <cell r="B1791" t="str">
            <v>СДРУЖЕНИЕ НА СОБСТВЕНИЦИТЕ "гр. Ямбол, ул."Граф Игнатиев" бл.80</v>
          </cell>
          <cell r="C1791" t="str">
            <v>МЖС</v>
          </cell>
          <cell r="D1791" t="str">
            <v>обл.ЯМБОЛ</v>
          </cell>
          <cell r="E1791" t="str">
            <v>общ.ЯМБОЛ</v>
          </cell>
          <cell r="F1791" t="str">
            <v>гр.ЯМБОЛ</v>
          </cell>
          <cell r="G1791" t="str">
            <v>"ПРОТИКО ИЛ" ООД</v>
          </cell>
          <cell r="H1791" t="str">
            <v>408ПРО027</v>
          </cell>
          <cell r="I1791">
            <v>42403</v>
          </cell>
          <cell r="J1791" t="str">
            <v>1983</v>
          </cell>
          <cell r="K1791">
            <v>6506.3</v>
          </cell>
          <cell r="L1791">
            <v>6109</v>
          </cell>
          <cell r="M1791">
            <v>143</v>
          </cell>
          <cell r="N1791">
            <v>70.400000000000006</v>
          </cell>
          <cell r="O1791">
            <v>515097</v>
          </cell>
          <cell r="P1791">
            <v>874016</v>
          </cell>
          <cell r="Q1791">
            <v>429990</v>
          </cell>
          <cell r="R1791">
            <v>0</v>
          </cell>
          <cell r="S1791" t="str">
            <v>E</v>
          </cell>
          <cell r="T1791" t="str">
            <v>С</v>
          </cell>
          <cell r="U1791" t="str">
            <v>Изолация на външна стена , Изолация на под, Изолация на покрив, Подмяна на дограма</v>
          </cell>
          <cell r="V1791">
            <v>444025</v>
          </cell>
          <cell r="W1791">
            <v>91.21</v>
          </cell>
          <cell r="X1791">
            <v>53284</v>
          </cell>
          <cell r="Y1791">
            <v>573466.69999999995</v>
          </cell>
          <cell r="Z1791">
            <v>10.7624</v>
          </cell>
          <cell r="AA1791" t="str">
            <v>„НП за ЕЕ на МЖС"</v>
          </cell>
          <cell r="AB1791">
            <v>50.8</v>
          </cell>
        </row>
        <row r="1792">
          <cell r="A1792">
            <v>176854470</v>
          </cell>
          <cell r="B1792" t="str">
            <v>СДРУЖЕНИЕ НА СОБСТВЕНИЦИТЕ""ПЕТРОВИЦА А 1"ГР.СМОЛЯН, УЛ."БРАТАН ШУКЕРОВ"#27 "ЗДРАВЕЦ""</v>
          </cell>
          <cell r="C1792" t="str">
            <v>МЖС-СМОЛЯН, "УСТОВО", БЛ. А-1</v>
          </cell>
          <cell r="D1792" t="str">
            <v>обл.СМОЛЯН</v>
          </cell>
          <cell r="E1792" t="str">
            <v>общ.СМОЛЯН</v>
          </cell>
          <cell r="F1792" t="str">
            <v>гр.СМОЛЯН</v>
          </cell>
          <cell r="G1792" t="str">
            <v>"ПРОТИКО ИЛ" ООД</v>
          </cell>
          <cell r="H1792" t="str">
            <v>408ПРО028</v>
          </cell>
          <cell r="I1792">
            <v>42408</v>
          </cell>
          <cell r="J1792" t="str">
            <v>1982</v>
          </cell>
          <cell r="K1792">
            <v>3964.94</v>
          </cell>
          <cell r="L1792">
            <v>3059</v>
          </cell>
          <cell r="M1792">
            <v>196.5</v>
          </cell>
          <cell r="N1792">
            <v>118.8</v>
          </cell>
          <cell r="O1792">
            <v>403108</v>
          </cell>
          <cell r="P1792">
            <v>601427</v>
          </cell>
          <cell r="Q1792">
            <v>363800</v>
          </cell>
          <cell r="R1792">
            <v>0</v>
          </cell>
          <cell r="S1792" t="str">
            <v>E</v>
          </cell>
          <cell r="T1792" t="str">
            <v>С</v>
          </cell>
          <cell r="U1792" t="str">
            <v>Изолация на външна стена , Изолация на под, Изолация на покрив, Подмяна на дограма</v>
          </cell>
          <cell r="V1792">
            <v>444025</v>
          </cell>
          <cell r="W1792">
            <v>91.21</v>
          </cell>
          <cell r="X1792">
            <v>53283</v>
          </cell>
          <cell r="Y1792">
            <v>573467</v>
          </cell>
          <cell r="Z1792">
            <v>10.762600000000001</v>
          </cell>
          <cell r="AA1792" t="str">
            <v>„НП за ЕЕ на МЖС"</v>
          </cell>
          <cell r="AB1792">
            <v>73.819999999999993</v>
          </cell>
        </row>
        <row r="1793">
          <cell r="A1793">
            <v>176858508</v>
          </cell>
          <cell r="B1793" t="str">
            <v>СДРУЖЕНИЕ НА СОБСТВЕНИЦИТЕ "НЕВЯСТА 2-А,Б,В,Г-ГР.СМОЛЯН УЛ."ОРФЕЙ" #3"</v>
          </cell>
          <cell r="C1793" t="str">
            <v>МЖС-СМОЛЯН, "ОРФЕЙ" БЛ. 2</v>
          </cell>
          <cell r="D1793" t="str">
            <v>обл.СМОЛЯН</v>
          </cell>
          <cell r="E1793" t="str">
            <v>общ.СМОЛЯН</v>
          </cell>
          <cell r="F1793" t="str">
            <v>гр.СМОЛЯН</v>
          </cell>
          <cell r="G1793" t="str">
            <v>"ПРОТИКО ИЛ" ООД</v>
          </cell>
          <cell r="H1793" t="str">
            <v>408ПРО029</v>
          </cell>
          <cell r="I1793">
            <v>42408</v>
          </cell>
          <cell r="J1793" t="str">
            <v>1986</v>
          </cell>
          <cell r="K1793">
            <v>5965</v>
          </cell>
          <cell r="L1793">
            <v>4049</v>
          </cell>
          <cell r="M1793">
            <v>163.5</v>
          </cell>
          <cell r="N1793">
            <v>103.2</v>
          </cell>
          <cell r="O1793">
            <v>398397</v>
          </cell>
          <cell r="P1793">
            <v>662344</v>
          </cell>
          <cell r="Q1793">
            <v>418380</v>
          </cell>
          <cell r="R1793">
            <v>0</v>
          </cell>
          <cell r="S1793" t="str">
            <v>D</v>
          </cell>
          <cell r="T1793" t="str">
            <v>С</v>
          </cell>
          <cell r="U1793" t="str">
            <v>Изолация на външна стена , Изолация на под, Изолация на покрив, Подмяна на дограма</v>
          </cell>
          <cell r="V1793">
            <v>444025</v>
          </cell>
          <cell r="W1793">
            <v>91.21</v>
          </cell>
          <cell r="X1793">
            <v>53283</v>
          </cell>
          <cell r="Y1793">
            <v>573467</v>
          </cell>
          <cell r="Z1793">
            <v>10.762600000000001</v>
          </cell>
          <cell r="AA1793" t="str">
            <v>„НП за ЕЕ на МЖС"</v>
          </cell>
          <cell r="AB1793">
            <v>67.03</v>
          </cell>
        </row>
        <row r="1794">
          <cell r="A1794">
            <v>176853016</v>
          </cell>
          <cell r="B1794" t="str">
            <v>СДРУЖЕНИЕ НА СОБСТВЕНИЦИТЕ"гр.ДУПНИЦА, ж.к.БИСТРИЦА бл.91</v>
          </cell>
          <cell r="C1794" t="str">
            <v>МЖС</v>
          </cell>
          <cell r="D1794" t="str">
            <v>обл.КЮСТЕНДИЛ</v>
          </cell>
          <cell r="E1794" t="str">
            <v>общ.ДУПНИЦА</v>
          </cell>
          <cell r="F1794" t="str">
            <v>гр.ДУПНИЦА</v>
          </cell>
          <cell r="G1794" t="str">
            <v>"ПРОТИКО ИЛ" ООД</v>
          </cell>
          <cell r="H1794" t="str">
            <v>408ПРО030</v>
          </cell>
          <cell r="I1794">
            <v>42417</v>
          </cell>
          <cell r="J1794" t="str">
            <v>1989</v>
          </cell>
          <cell r="K1794">
            <v>1793</v>
          </cell>
          <cell r="L1794">
            <v>1377</v>
          </cell>
          <cell r="M1794">
            <v>149</v>
          </cell>
          <cell r="N1794">
            <v>84.7</v>
          </cell>
          <cell r="O1794">
            <v>141926</v>
          </cell>
          <cell r="P1794">
            <v>205254</v>
          </cell>
          <cell r="Q1794">
            <v>116600</v>
          </cell>
          <cell r="R1794">
            <v>0</v>
          </cell>
          <cell r="S1794" t="str">
            <v>D</v>
          </cell>
          <cell r="T1794" t="str">
            <v>С</v>
          </cell>
          <cell r="U1794" t="str">
            <v>Изолация на външна стена , Изолация на под, Изолация на покрив, Мерки по осветление, Подмяна на дограма</v>
          </cell>
          <cell r="V1794">
            <v>88795</v>
          </cell>
          <cell r="W1794">
            <v>9.35</v>
          </cell>
          <cell r="X1794">
            <v>19678.599999999999</v>
          </cell>
          <cell r="Y1794">
            <v>242673</v>
          </cell>
          <cell r="Z1794">
            <v>12.331799999999999</v>
          </cell>
          <cell r="AA1794" t="str">
            <v>„НП за ЕЕ на МЖС"</v>
          </cell>
          <cell r="AB1794">
            <v>43.26</v>
          </cell>
        </row>
        <row r="1795">
          <cell r="A1795">
            <v>176828269</v>
          </cell>
          <cell r="B1795" t="str">
            <v>СДРУЖЕНИЕ НА СОБСТВЕНИЦИТЕ"гр.ДУПНИЦА ж.к. БИСТРИЦА бл.92 вх.А и вх.Б</v>
          </cell>
          <cell r="C1795" t="str">
            <v>МЖС</v>
          </cell>
          <cell r="D1795" t="str">
            <v>обл.КЮСТЕНДИЛ</v>
          </cell>
          <cell r="E1795" t="str">
            <v>общ.ДУПНИЦА</v>
          </cell>
          <cell r="F1795" t="str">
            <v>гр.ДУПНИЦА</v>
          </cell>
          <cell r="G1795" t="str">
            <v>"ПРОТИКО ИЛ" ООД</v>
          </cell>
          <cell r="H1795" t="str">
            <v>408ПРО031</v>
          </cell>
          <cell r="I1795">
            <v>42417</v>
          </cell>
          <cell r="J1795" t="str">
            <v>1989</v>
          </cell>
          <cell r="K1795">
            <v>3351</v>
          </cell>
          <cell r="L1795">
            <v>2592</v>
          </cell>
          <cell r="M1795">
            <v>156.9</v>
          </cell>
          <cell r="N1795">
            <v>96.8</v>
          </cell>
          <cell r="O1795">
            <v>271756</v>
          </cell>
          <cell r="P1795">
            <v>406659</v>
          </cell>
          <cell r="Q1795">
            <v>250250</v>
          </cell>
          <cell r="R1795">
            <v>0</v>
          </cell>
          <cell r="S1795" t="str">
            <v>D</v>
          </cell>
          <cell r="T1795" t="str">
            <v>С</v>
          </cell>
          <cell r="U1795" t="str">
            <v>Изолация на външна стена , Изолация на под, Изолация на покрив, Мерки по осветление, Подмяна на дограма</v>
          </cell>
          <cell r="V1795">
            <v>156659</v>
          </cell>
          <cell r="W1795">
            <v>13.48</v>
          </cell>
          <cell r="X1795">
            <v>21966.84</v>
          </cell>
          <cell r="Y1795">
            <v>420944.2</v>
          </cell>
          <cell r="Z1795">
            <v>19.162700000000001</v>
          </cell>
          <cell r="AA1795" t="str">
            <v>„НП за ЕЕ на МЖС"</v>
          </cell>
          <cell r="AB1795">
            <v>38.520000000000003</v>
          </cell>
        </row>
        <row r="1796">
          <cell r="A1796">
            <v>176832292</v>
          </cell>
          <cell r="B1796" t="str">
            <v>СДРУЖЕНИЕ НА СОБСТВЕНИЦИТЕ"СС на бл.93 вх.А и вх.Б-Арезейски блок</v>
          </cell>
          <cell r="C1796" t="str">
            <v>МЖС</v>
          </cell>
          <cell r="D1796" t="str">
            <v>обл.КЮСТЕНДИЛ</v>
          </cell>
          <cell r="E1796" t="str">
            <v>общ.ДУПНИЦА</v>
          </cell>
          <cell r="F1796" t="str">
            <v>гр.ДУПНИЦА</v>
          </cell>
          <cell r="G1796" t="str">
            <v>"ПРОТИКО ИЛ" ООД</v>
          </cell>
          <cell r="H1796" t="str">
            <v>408ПРО032</v>
          </cell>
          <cell r="I1796">
            <v>42417</v>
          </cell>
          <cell r="J1796" t="str">
            <v>1985</v>
          </cell>
          <cell r="K1796">
            <v>3351</v>
          </cell>
          <cell r="L1796">
            <v>2590</v>
          </cell>
          <cell r="M1796">
            <v>155.30000000000001</v>
          </cell>
          <cell r="N1796">
            <v>80.599999999999994</v>
          </cell>
          <cell r="O1796">
            <v>260876</v>
          </cell>
          <cell r="P1796">
            <v>402273</v>
          </cell>
          <cell r="Q1796">
            <v>208800</v>
          </cell>
          <cell r="R1796">
            <v>0</v>
          </cell>
          <cell r="S1796" t="str">
            <v>E</v>
          </cell>
          <cell r="T1796" t="str">
            <v>С</v>
          </cell>
          <cell r="U1796" t="str">
            <v>Изолация на външна стена , Изолация на под, Изолация на покрив, Мерки по осветление, Подмяна на дограма</v>
          </cell>
          <cell r="V1796">
            <v>193801.92</v>
          </cell>
          <cell r="W1796">
            <v>18.91</v>
          </cell>
          <cell r="X1796">
            <v>42853.9</v>
          </cell>
          <cell r="Y1796">
            <v>453867.86</v>
          </cell>
          <cell r="Z1796">
            <v>10.590999999999999</v>
          </cell>
          <cell r="AA1796" t="str">
            <v>„НП за ЕЕ на МЖС"</v>
          </cell>
          <cell r="AB1796">
            <v>48.17</v>
          </cell>
        </row>
        <row r="1797">
          <cell r="A1797">
            <v>176825807</v>
          </cell>
          <cell r="B1797" t="str">
            <v>СДРУЖЕНИЕ НА СОБСТВЕНИЦИТЕ "СЕРДИКА</v>
          </cell>
          <cell r="C1797" t="str">
            <v>МЖС</v>
          </cell>
          <cell r="D1797" t="str">
            <v>обл.ВРАЦА</v>
          </cell>
          <cell r="E1797" t="str">
            <v>общ.МЕЗДРА</v>
          </cell>
          <cell r="F1797" t="str">
            <v>гр.МЕЗДРА</v>
          </cell>
          <cell r="G1797" t="str">
            <v>"ПРОТИКО ИЛ" ООД</v>
          </cell>
          <cell r="H1797" t="str">
            <v>408ПРО033</v>
          </cell>
          <cell r="I1797">
            <v>42436</v>
          </cell>
          <cell r="J1797" t="str">
            <v>1973</v>
          </cell>
          <cell r="K1797">
            <v>2661</v>
          </cell>
          <cell r="L1797">
            <v>2683</v>
          </cell>
          <cell r="M1797">
            <v>200.3</v>
          </cell>
          <cell r="N1797">
            <v>85.5</v>
          </cell>
          <cell r="O1797">
            <v>390076</v>
          </cell>
          <cell r="P1797">
            <v>537136</v>
          </cell>
          <cell r="Q1797">
            <v>229150</v>
          </cell>
          <cell r="R1797">
            <v>0</v>
          </cell>
          <cell r="S1797" t="str">
            <v>E</v>
          </cell>
          <cell r="T1797" t="str">
            <v>С</v>
          </cell>
          <cell r="U1797" t="str">
            <v>Изолация на външна стена , Изолация на под, Изолация на покрив, Подмяна на дограма</v>
          </cell>
          <cell r="V1797">
            <v>444023.9</v>
          </cell>
          <cell r="W1797">
            <v>91.11</v>
          </cell>
          <cell r="X1797">
            <v>53281</v>
          </cell>
          <cell r="Y1797">
            <v>573467</v>
          </cell>
          <cell r="Z1797">
            <v>10.763</v>
          </cell>
          <cell r="AA1797" t="str">
            <v>„НП за ЕЕ на МЖС"</v>
          </cell>
          <cell r="AB1797">
            <v>82.66</v>
          </cell>
        </row>
        <row r="1798">
          <cell r="A1798">
            <v>176869458</v>
          </cell>
          <cell r="B1798" t="str">
            <v>СДРУЖЕНИЕ НА СОБСТВЕНИЦИТЕ "БОРЕЦ, ГР.ТЪРГОВИЩЕ, УЛ. Г.БЕНКОВСКИ #7"</v>
          </cell>
          <cell r="C1798" t="str">
            <v>МЖС-ТЪРГОВИЩЕ, "БЕНКОВСКИ" 7</v>
          </cell>
          <cell r="D1798" t="str">
            <v>обл.ТЪРГОВИЩЕ</v>
          </cell>
          <cell r="E1798" t="str">
            <v>общ.ТЪРГОВИЩЕ</v>
          </cell>
          <cell r="F1798" t="str">
            <v>гр.ТЪРГОВИЩЕ</v>
          </cell>
          <cell r="G1798" t="str">
            <v>"ПРОТИКО ИЛ" ООД</v>
          </cell>
          <cell r="H1798" t="str">
            <v>408ПРО034</v>
          </cell>
          <cell r="I1798">
            <v>42436</v>
          </cell>
          <cell r="J1798" t="str">
            <v>1978</v>
          </cell>
          <cell r="K1798">
            <v>7169.07</v>
          </cell>
          <cell r="L1798">
            <v>5561</v>
          </cell>
          <cell r="M1798">
            <v>165.2</v>
          </cell>
          <cell r="N1798">
            <v>78.5</v>
          </cell>
          <cell r="O1798">
            <v>678193</v>
          </cell>
          <cell r="P1798">
            <v>918668</v>
          </cell>
          <cell r="Q1798">
            <v>436500</v>
          </cell>
          <cell r="R1798">
            <v>0</v>
          </cell>
          <cell r="S1798" t="str">
            <v>D</v>
          </cell>
          <cell r="T1798" t="str">
            <v>С</v>
          </cell>
          <cell r="U1798" t="str">
            <v>Изолация на външна стена , Изолация на под, Изолация на покрив, Подмяна на дограма</v>
          </cell>
          <cell r="V1798">
            <v>482170</v>
          </cell>
          <cell r="W1798">
            <v>31.02</v>
          </cell>
          <cell r="X1798">
            <v>50186.53</v>
          </cell>
          <cell r="Y1798">
            <v>894252</v>
          </cell>
          <cell r="Z1798">
            <v>17.8185</v>
          </cell>
          <cell r="AA1798" t="str">
            <v>„НП за ЕЕ на МЖС"</v>
          </cell>
          <cell r="AB1798">
            <v>52.48</v>
          </cell>
        </row>
        <row r="1799">
          <cell r="A1799">
            <v>176833939</v>
          </cell>
          <cell r="B1799" t="str">
            <v>СДРУЖЕНИЕ НА СОБСТВЕНИЦИТЕ "ЖК.БУЗЛУДЖА УЛ. "БУЗЛУДЖА"1-3, ГР.ТЪРГОВИЩЕ"</v>
          </cell>
          <cell r="C1799" t="str">
            <v>МЖС-ТЪРГОВИЩЕ, "БУЗЛУДЖА" 1-3</v>
          </cell>
          <cell r="D1799" t="str">
            <v>обл.ТЪРГОВИЩЕ</v>
          </cell>
          <cell r="E1799" t="str">
            <v>общ.ТЪРГОВИЩЕ</v>
          </cell>
          <cell r="F1799" t="str">
            <v>гр.ТЪРГОВИЩЕ</v>
          </cell>
          <cell r="G1799" t="str">
            <v>"ПРОТИКО ИЛ" ООД</v>
          </cell>
          <cell r="H1799" t="str">
            <v>408ПРО035</v>
          </cell>
          <cell r="I1799">
            <v>42436</v>
          </cell>
          <cell r="J1799" t="str">
            <v>1976</v>
          </cell>
          <cell r="K1799">
            <v>3725</v>
          </cell>
          <cell r="L1799">
            <v>3271</v>
          </cell>
          <cell r="M1799">
            <v>165.1</v>
          </cell>
          <cell r="N1799">
            <v>95.9</v>
          </cell>
          <cell r="O1799">
            <v>317860</v>
          </cell>
          <cell r="P1799">
            <v>540173</v>
          </cell>
          <cell r="Q1799">
            <v>313960</v>
          </cell>
          <cell r="R1799">
            <v>0</v>
          </cell>
          <cell r="S1799" t="str">
            <v>E</v>
          </cell>
          <cell r="T1799" t="str">
            <v>С</v>
          </cell>
          <cell r="U1799" t="str">
            <v>Изолация на външна стена , Изолация на под, Изолация на покрив, Подмяна на дограма</v>
          </cell>
          <cell r="V1799">
            <v>226211</v>
          </cell>
          <cell r="W1799">
            <v>16.010000000000002</v>
          </cell>
          <cell r="X1799">
            <v>23753.49</v>
          </cell>
          <cell r="Y1799">
            <v>509310</v>
          </cell>
          <cell r="Z1799">
            <v>21.441400000000002</v>
          </cell>
          <cell r="AA1799" t="str">
            <v>„НП за ЕЕ на МЖС"</v>
          </cell>
          <cell r="AB1799">
            <v>41.87</v>
          </cell>
        </row>
        <row r="1800">
          <cell r="A1800" t="str">
            <v>176847006, 176848550</v>
          </cell>
          <cell r="B1800" t="str">
            <v>СДРУЖЕНИЯ НА СОБСТВЕНИЦИТЕ "ГР.ТЪРГОВИЩЕ, УЛ.ЦАР ОСВОБОДИТЕЛ БЛ.32, ВХ.А,Б,В,Г"</v>
          </cell>
          <cell r="C1800" t="str">
            <v>МЖС-ТЪРГОВИЩЕ, "ЦАР ОСВОБОДИТЕЛ" 32</v>
          </cell>
          <cell r="D1800" t="str">
            <v>обл.ТЪРГОВИЩЕ</v>
          </cell>
          <cell r="E1800" t="str">
            <v>общ.ТЪРГОВИЩЕ</v>
          </cell>
          <cell r="F1800" t="str">
            <v>гр.ТЪРГОВИЩЕ</v>
          </cell>
          <cell r="G1800" t="str">
            <v>"ПРОТИКО ИЛ" ООД</v>
          </cell>
          <cell r="H1800" t="str">
            <v>408ПРО036</v>
          </cell>
          <cell r="I1800">
            <v>42436</v>
          </cell>
          <cell r="J1800" t="str">
            <v>1981</v>
          </cell>
          <cell r="K1800">
            <v>6948.64</v>
          </cell>
          <cell r="L1800">
            <v>6331</v>
          </cell>
          <cell r="M1800">
            <v>207.4</v>
          </cell>
          <cell r="N1800">
            <v>99.3</v>
          </cell>
          <cell r="O1800">
            <v>841205</v>
          </cell>
          <cell r="P1800">
            <v>1312736</v>
          </cell>
          <cell r="Q1800">
            <v>628040</v>
          </cell>
          <cell r="R1800">
            <v>0</v>
          </cell>
          <cell r="S1800" t="str">
            <v>E</v>
          </cell>
          <cell r="T1800" t="str">
            <v>С</v>
          </cell>
          <cell r="U1800" t="str">
            <v>Изолация на външна стена , Изолация на под, Изолация на покрив, Подмяна на дограма</v>
          </cell>
          <cell r="V1800">
            <v>684698</v>
          </cell>
          <cell r="W1800">
            <v>42.38</v>
          </cell>
          <cell r="X1800">
            <v>70805.23</v>
          </cell>
          <cell r="Y1800">
            <v>789626</v>
          </cell>
          <cell r="Z1800">
            <v>11.151999999999999</v>
          </cell>
          <cell r="AA1800" t="str">
            <v>„НП за ЕЕ на МЖС"</v>
          </cell>
          <cell r="AB1800">
            <v>52.15</v>
          </cell>
        </row>
        <row r="1801">
          <cell r="A1801">
            <v>176846783</v>
          </cell>
          <cell r="B1801" t="str">
            <v>СДРУЖЕНИЕ НА СОБСТВЕНИЦИТЕ "НАДЕЖДА-УЛ.СКОПИЕ #16 ГР.ТЪРГОВИЩЕ"</v>
          </cell>
          <cell r="C1801" t="str">
            <v>МЖС-ТЪРГОВИЩЕ, "СКОПИЕ" 16</v>
          </cell>
          <cell r="D1801" t="str">
            <v>обл.ТЪРГОВИЩЕ</v>
          </cell>
          <cell r="E1801" t="str">
            <v>общ.ТЪРГОВИЩЕ</v>
          </cell>
          <cell r="F1801" t="str">
            <v>гр.ТЪРГОВИЩЕ</v>
          </cell>
          <cell r="G1801" t="str">
            <v>"ПРОТИКО ИЛ" ООД</v>
          </cell>
          <cell r="H1801" t="str">
            <v>408ПРО037</v>
          </cell>
          <cell r="I1801">
            <v>42436</v>
          </cell>
          <cell r="J1801" t="str">
            <v>1972</v>
          </cell>
          <cell r="K1801">
            <v>2752.85</v>
          </cell>
          <cell r="L1801">
            <v>2628</v>
          </cell>
          <cell r="M1801">
            <v>139.9</v>
          </cell>
          <cell r="N1801">
            <v>79.5</v>
          </cell>
          <cell r="O1801">
            <v>198390</v>
          </cell>
          <cell r="P1801">
            <v>367584</v>
          </cell>
          <cell r="Q1801">
            <v>208700</v>
          </cell>
          <cell r="R1801">
            <v>0</v>
          </cell>
          <cell r="S1801" t="str">
            <v>E</v>
          </cell>
          <cell r="T1801" t="str">
            <v>С</v>
          </cell>
          <cell r="U1801" t="str">
            <v>Изолация на външна стена , Изолация на под, Изолация на покрив, Подмяна на дограма</v>
          </cell>
          <cell r="V1801">
            <v>158914</v>
          </cell>
          <cell r="W1801">
            <v>28.51</v>
          </cell>
          <cell r="X1801">
            <v>19801.23</v>
          </cell>
          <cell r="Y1801">
            <v>303699</v>
          </cell>
          <cell r="Z1801">
            <v>15.337300000000001</v>
          </cell>
          <cell r="AA1801" t="str">
            <v>„НП за ЕЕ на МЖС"</v>
          </cell>
          <cell r="AB1801">
            <v>43.23</v>
          </cell>
        </row>
        <row r="1802">
          <cell r="A1802">
            <v>176891287</v>
          </cell>
          <cell r="B1802" t="str">
            <v>СДРУЖЕНИЕ НА СОБСТВЕНИЦИТЕ "ПОДЛЕЗА-ТЪРГОВИЩЕ, УЛ.ЦАР ОСВОБОДИТЕЛ, БЛ.36"</v>
          </cell>
          <cell r="C1802" t="str">
            <v>МЖС-ТЪРГОВИЩЕ, "ЦАР ОСВОБОДИТЕЛ" 36</v>
          </cell>
          <cell r="D1802" t="str">
            <v>обл.ТЪРГОВИЩЕ</v>
          </cell>
          <cell r="E1802" t="str">
            <v>общ.ТЪРГОВИЩЕ</v>
          </cell>
          <cell r="F1802" t="str">
            <v>гр.ТЪРГОВИЩЕ</v>
          </cell>
          <cell r="G1802" t="str">
            <v>"ПРОТИКО ИЛ" ООД</v>
          </cell>
          <cell r="H1802" t="str">
            <v>408ПРО038</v>
          </cell>
          <cell r="I1802">
            <v>42436</v>
          </cell>
          <cell r="J1802" t="str">
            <v>1987</v>
          </cell>
          <cell r="K1802">
            <v>9246.4599999999991</v>
          </cell>
          <cell r="L1802">
            <v>7172</v>
          </cell>
          <cell r="M1802">
            <v>243.8</v>
          </cell>
          <cell r="N1802">
            <v>84.1</v>
          </cell>
          <cell r="O1802">
            <v>663741</v>
          </cell>
          <cell r="P1802">
            <v>1749304</v>
          </cell>
          <cell r="Q1802">
            <v>603890</v>
          </cell>
          <cell r="R1802">
            <v>0</v>
          </cell>
          <cell r="S1802" t="str">
            <v>F</v>
          </cell>
          <cell r="T1802" t="str">
            <v>С</v>
          </cell>
          <cell r="U1802" t="str">
            <v>Изолация на външна стена , Изолация на под, Изолация на покрив, Подмяна на дограма</v>
          </cell>
          <cell r="V1802">
            <v>1145415</v>
          </cell>
          <cell r="W1802">
            <v>128.88</v>
          </cell>
          <cell r="X1802">
            <v>128906.34</v>
          </cell>
          <cell r="Y1802">
            <v>923427</v>
          </cell>
          <cell r="Z1802">
            <v>7.1635</v>
          </cell>
          <cell r="AA1802" t="str">
            <v>„НП за ЕЕ на МЖС"</v>
          </cell>
          <cell r="AB1802">
            <v>65.47</v>
          </cell>
        </row>
        <row r="1803">
          <cell r="A1803">
            <v>176833273</v>
          </cell>
          <cell r="B1803" t="str">
            <v>СДРУЖЕНИЕ НА СОБСТВЕНИЦИТЕ "СИНИЯТ ЕВЕРЕСТ НА ПАЗАРА, ГР.ТЪРГОВИЩЕ, УЛ.ЦАР СИМЕОН #4"</v>
          </cell>
          <cell r="C1803" t="str">
            <v>МЖС-ТЪРГОВИЩЕ, "ЦАР СИМЕОН" 4</v>
          </cell>
          <cell r="D1803" t="str">
            <v>обл.ТЪРГОВИЩЕ</v>
          </cell>
          <cell r="E1803" t="str">
            <v>общ.ТЪРГОВИЩЕ</v>
          </cell>
          <cell r="F1803" t="str">
            <v>гр.ТЪРГОВИЩЕ</v>
          </cell>
          <cell r="G1803" t="str">
            <v>"ПРОТИКО ИЛ" ООД</v>
          </cell>
          <cell r="H1803" t="str">
            <v>408ПРО039</v>
          </cell>
          <cell r="I1803">
            <v>42436</v>
          </cell>
          <cell r="J1803" t="str">
            <v>1993</v>
          </cell>
          <cell r="K1803">
            <v>9797.4680000000008</v>
          </cell>
          <cell r="L1803">
            <v>8060</v>
          </cell>
          <cell r="M1803">
            <v>233.9</v>
          </cell>
          <cell r="N1803">
            <v>74.599999999999994</v>
          </cell>
          <cell r="O1803">
            <v>1885182</v>
          </cell>
          <cell r="P1803">
            <v>1885182</v>
          </cell>
          <cell r="Q1803">
            <v>601200</v>
          </cell>
          <cell r="R1803">
            <v>0</v>
          </cell>
          <cell r="S1803" t="str">
            <v>G</v>
          </cell>
          <cell r="T1803" t="str">
            <v>С</v>
          </cell>
          <cell r="U1803" t="str">
            <v>Изолация на външна стена , Изолация на под, Изолация на покрив, Мерки по осветление, Подмяна на дограма</v>
          </cell>
          <cell r="V1803">
            <v>1283971</v>
          </cell>
          <cell r="W1803">
            <v>653.45000000000005</v>
          </cell>
          <cell r="X1803">
            <v>272248</v>
          </cell>
          <cell r="Y1803">
            <v>850011</v>
          </cell>
          <cell r="Z1803">
            <v>3.1221000000000001</v>
          </cell>
          <cell r="AA1803" t="str">
            <v>„НП за ЕЕ на МЖС"</v>
          </cell>
          <cell r="AB1803">
            <v>68.099999999999994</v>
          </cell>
        </row>
        <row r="1804">
          <cell r="A1804">
            <v>176838861</v>
          </cell>
          <cell r="B1804" t="str">
            <v>СДРУЖЕНИЕ НА СОБСТВЕНИЦИТЕ ""СДРУЖЕНИЕ СЪГЛАСИЕ"-25 гр. ТЪРГОВИЩЕ, "ЗАПАД" бл.25</v>
          </cell>
          <cell r="C1804" t="str">
            <v>МЖС</v>
          </cell>
          <cell r="D1804" t="str">
            <v>обл.ТЪРГОВИЩЕ</v>
          </cell>
          <cell r="E1804" t="str">
            <v>общ.ТЪРГОВИЩЕ</v>
          </cell>
          <cell r="F1804" t="str">
            <v>гр.ТЪРГОВИЩЕ</v>
          </cell>
          <cell r="G1804" t="str">
            <v>"ПРОТИКО ИЛ" ООД</v>
          </cell>
          <cell r="H1804" t="str">
            <v>408ПРО040</v>
          </cell>
          <cell r="I1804">
            <v>42436</v>
          </cell>
          <cell r="J1804" t="str">
            <v>1974</v>
          </cell>
          <cell r="K1804">
            <v>6994</v>
          </cell>
          <cell r="L1804">
            <v>5692</v>
          </cell>
          <cell r="M1804">
            <v>141.30000000000001</v>
          </cell>
          <cell r="N1804">
            <v>71</v>
          </cell>
          <cell r="O1804">
            <v>804258</v>
          </cell>
          <cell r="P1804">
            <v>804258</v>
          </cell>
          <cell r="Q1804">
            <v>403280</v>
          </cell>
          <cell r="R1804">
            <v>0</v>
          </cell>
          <cell r="S1804" t="str">
            <v>E</v>
          </cell>
          <cell r="T1804" t="str">
            <v>С</v>
          </cell>
          <cell r="U1804" t="str">
            <v>Изолация на външна стена , Изолация на под, Изолация на покрив, Мерки по осветление, Подмяна на дограма</v>
          </cell>
          <cell r="V1804">
            <v>400971</v>
          </cell>
          <cell r="W1804">
            <v>217.89</v>
          </cell>
          <cell r="X1804">
            <v>84690</v>
          </cell>
          <cell r="Y1804">
            <v>569973</v>
          </cell>
          <cell r="Z1804">
            <v>6.7301000000000002</v>
          </cell>
          <cell r="AA1804" t="str">
            <v>„НП за ЕЕ на МЖС"</v>
          </cell>
          <cell r="AB1804">
            <v>49.85</v>
          </cell>
        </row>
        <row r="1805">
          <cell r="A1805">
            <v>176859631</v>
          </cell>
          <cell r="B1805" t="str">
            <v>СДРУЖЕНИЕ НА СОБСТВЕНИЦИТЕ"ДУПНИЦА ж.к.ВЕЛЧОВА ЗАВЕРА бл.43</v>
          </cell>
          <cell r="C1805" t="str">
            <v>МЖС</v>
          </cell>
          <cell r="D1805" t="str">
            <v>обл.КЮСТЕНДИЛ</v>
          </cell>
          <cell r="E1805" t="str">
            <v>общ.ДУПНИЦА</v>
          </cell>
          <cell r="F1805" t="str">
            <v>гр.ДУПНИЦА</v>
          </cell>
          <cell r="G1805" t="str">
            <v>"ПРОТИКО ИЛ" ООД</v>
          </cell>
          <cell r="H1805" t="str">
            <v>408ПРО041</v>
          </cell>
          <cell r="I1805">
            <v>42436</v>
          </cell>
          <cell r="J1805" t="str">
            <v>1984</v>
          </cell>
          <cell r="K1805">
            <v>2365.4</v>
          </cell>
          <cell r="L1805">
            <v>1885</v>
          </cell>
          <cell r="M1805">
            <v>150.9</v>
          </cell>
          <cell r="N1805">
            <v>76</v>
          </cell>
          <cell r="O1805">
            <v>180187</v>
          </cell>
          <cell r="P1805">
            <v>284438</v>
          </cell>
          <cell r="Q1805">
            <v>143370</v>
          </cell>
          <cell r="R1805">
            <v>0</v>
          </cell>
          <cell r="S1805" t="str">
            <v>E</v>
          </cell>
          <cell r="T1805" t="str">
            <v>С</v>
          </cell>
          <cell r="U1805" t="str">
            <v>Изолация на външна стена , Изолация на под, Изолация на покрив, Подмяна на дограма</v>
          </cell>
          <cell r="V1805">
            <v>141067.9</v>
          </cell>
          <cell r="W1805">
            <v>14.72</v>
          </cell>
          <cell r="X1805">
            <v>15669.4</v>
          </cell>
          <cell r="Y1805">
            <v>312838.46999999997</v>
          </cell>
          <cell r="Z1805">
            <v>19.9649</v>
          </cell>
          <cell r="AA1805" t="str">
            <v>„НП за ЕЕ на МЖС"</v>
          </cell>
          <cell r="AB1805">
            <v>49.59</v>
          </cell>
        </row>
        <row r="1806">
          <cell r="A1806">
            <v>176876075</v>
          </cell>
          <cell r="B1806" t="str">
            <v>СДРУЖЕНИЕ НА СОБСТВЕНИЦИТЕ"гр.ДУПНИЦА ж.к.ВЕЛЧОВА ЗАВЕРА бл.44</v>
          </cell>
          <cell r="C1806" t="str">
            <v>МЖС</v>
          </cell>
          <cell r="D1806" t="str">
            <v>обл.КЮСТЕНДИЛ</v>
          </cell>
          <cell r="E1806" t="str">
            <v>общ.ДУПНИЦА</v>
          </cell>
          <cell r="F1806" t="str">
            <v>гр.ДУПНИЦА</v>
          </cell>
          <cell r="G1806" t="str">
            <v>"ПРОТИКО ИЛ" ООД</v>
          </cell>
          <cell r="H1806" t="str">
            <v>408ПРО042</v>
          </cell>
          <cell r="I1806">
            <v>42436</v>
          </cell>
          <cell r="J1806" t="str">
            <v>1984</v>
          </cell>
          <cell r="K1806">
            <v>4284.45</v>
          </cell>
          <cell r="L1806">
            <v>3508</v>
          </cell>
          <cell r="M1806">
            <v>160</v>
          </cell>
          <cell r="N1806">
            <v>81.900000000000006</v>
          </cell>
          <cell r="O1806">
            <v>361783</v>
          </cell>
          <cell r="P1806">
            <v>561291</v>
          </cell>
          <cell r="Q1806">
            <v>287000</v>
          </cell>
          <cell r="R1806">
            <v>0</v>
          </cell>
          <cell r="S1806" t="str">
            <v>E</v>
          </cell>
          <cell r="T1806" t="str">
            <v>С</v>
          </cell>
          <cell r="U1806" t="str">
            <v>Изолация на външна стена , Изолация на под, Изолация на покрив, Подмяна на дограма</v>
          </cell>
          <cell r="V1806">
            <v>274248.90000000002</v>
          </cell>
          <cell r="W1806">
            <v>27.5</v>
          </cell>
          <cell r="X1806">
            <v>30273</v>
          </cell>
          <cell r="Y1806">
            <v>585483.25</v>
          </cell>
          <cell r="Z1806">
            <v>19.3401</v>
          </cell>
          <cell r="AA1806" t="str">
            <v>„НП за ЕЕ на МЖС"</v>
          </cell>
          <cell r="AB1806">
            <v>48.86</v>
          </cell>
        </row>
        <row r="1807">
          <cell r="A1807">
            <v>176841373</v>
          </cell>
          <cell r="B1807" t="str">
            <v>СДРУЖЕНИЕ НА СОБСТВЕНИЦИТЕ"ПП-1 гр.ДУПНИЦА ж.к.ДУПНИЦА бл.#1</v>
          </cell>
          <cell r="C1807" t="str">
            <v>МЖС</v>
          </cell>
          <cell r="D1807" t="str">
            <v>обл.КЮСТЕНДИЛ</v>
          </cell>
          <cell r="E1807" t="str">
            <v>общ.ДУПНИЦА</v>
          </cell>
          <cell r="F1807" t="str">
            <v>гр.ДУПНИЦА</v>
          </cell>
          <cell r="G1807" t="str">
            <v>"ПРОТИКО ИЛ" ООД</v>
          </cell>
          <cell r="H1807" t="str">
            <v>408ПРО043</v>
          </cell>
          <cell r="I1807">
            <v>42436</v>
          </cell>
          <cell r="J1807" t="str">
            <v>1979</v>
          </cell>
          <cell r="K1807">
            <v>6469</v>
          </cell>
          <cell r="L1807">
            <v>5638</v>
          </cell>
          <cell r="M1807">
            <v>138.30000000000001</v>
          </cell>
          <cell r="N1807">
            <v>76.3</v>
          </cell>
          <cell r="O1807">
            <v>471559</v>
          </cell>
          <cell r="P1807">
            <v>779624</v>
          </cell>
          <cell r="Q1807">
            <v>430240</v>
          </cell>
          <cell r="R1807">
            <v>0</v>
          </cell>
          <cell r="S1807" t="str">
            <v>E</v>
          </cell>
          <cell r="T1807" t="str">
            <v>С</v>
          </cell>
          <cell r="U1807" t="str">
            <v>Изолация на външна стена , Изолация на под, Изолация на покрив, Подмяна на дограма</v>
          </cell>
          <cell r="V1807">
            <v>349386</v>
          </cell>
          <cell r="W1807">
            <v>42.97</v>
          </cell>
          <cell r="X1807">
            <v>39967</v>
          </cell>
          <cell r="Y1807">
            <v>632535</v>
          </cell>
          <cell r="Z1807">
            <v>15.8264</v>
          </cell>
          <cell r="AA1807" t="str">
            <v>„НП за ЕЕ на МЖС"</v>
          </cell>
          <cell r="AB1807">
            <v>44.81</v>
          </cell>
        </row>
        <row r="1808">
          <cell r="A1808">
            <v>176835242</v>
          </cell>
          <cell r="B1808" t="str">
            <v>СДРУЖЕНИЕ НА СОБСТВЕНИЦИТЕ "ЕВЕРЕСТ 85" ГР.ТЪРГОВИЩЕ, БУЛ.ЦАР ОСВОБОДИТЕЛ #30""</v>
          </cell>
          <cell r="C1808" t="str">
            <v>МЖС</v>
          </cell>
          <cell r="D1808" t="str">
            <v>обл.ТЪРГОВИЩЕ</v>
          </cell>
          <cell r="E1808" t="str">
            <v>общ.ТЪРГОВИЩЕ</v>
          </cell>
          <cell r="F1808" t="str">
            <v>гр.ТЪРГОВИЩЕ</v>
          </cell>
          <cell r="G1808" t="str">
            <v>"ПРОТИКО ИЛ" ООД</v>
          </cell>
          <cell r="H1808" t="str">
            <v>408ПРО044</v>
          </cell>
          <cell r="I1808">
            <v>42490</v>
          </cell>
          <cell r="J1808" t="str">
            <v>1987</v>
          </cell>
          <cell r="K1808">
            <v>9305.7800000000007</v>
          </cell>
          <cell r="L1808">
            <v>7172</v>
          </cell>
          <cell r="M1808">
            <v>262.7</v>
          </cell>
          <cell r="N1808">
            <v>90.4</v>
          </cell>
          <cell r="O1808">
            <v>742017</v>
          </cell>
          <cell r="P1808">
            <v>1884018</v>
          </cell>
          <cell r="Q1808">
            <v>648300</v>
          </cell>
          <cell r="R1808">
            <v>0</v>
          </cell>
          <cell r="S1808" t="str">
            <v>F</v>
          </cell>
          <cell r="T1808" t="str">
            <v>С</v>
          </cell>
          <cell r="U1808" t="str">
            <v>Изолация на външна стена , Изолация на под, Изолация на покрив, Подмяна на дограма</v>
          </cell>
          <cell r="V1808">
            <v>1235701.3799999999</v>
          </cell>
          <cell r="W1808">
            <v>136.35</v>
          </cell>
          <cell r="X1808">
            <v>138581.78</v>
          </cell>
          <cell r="Y1808">
            <v>851016</v>
          </cell>
          <cell r="Z1808">
            <v>6.1407999999999996</v>
          </cell>
          <cell r="AA1808" t="str">
            <v>„НП за ЕЕ на МЖС"</v>
          </cell>
          <cell r="AB1808">
            <v>65.58</v>
          </cell>
        </row>
        <row r="1809">
          <cell r="A1809">
            <v>176827929</v>
          </cell>
          <cell r="B1809" t="str">
            <v>СДРУЖЕНИЕ НА СОБСТВЕНИЦИТЕ "ШУМЕН - УЛ. ТИЧА #16"</v>
          </cell>
          <cell r="C1809" t="str">
            <v>МЖС-ШУМЕН, "ТИЧА" 16</v>
          </cell>
          <cell r="D1809" t="str">
            <v>обл.ШУМЕН</v>
          </cell>
          <cell r="E1809" t="str">
            <v>общ.ШУМЕН</v>
          </cell>
          <cell r="F1809" t="str">
            <v>гр.ШУМЕН</v>
          </cell>
          <cell r="G1809" t="str">
            <v>"ЕВИДАНС ИНЖЕНЕРИНГ" ООД</v>
          </cell>
          <cell r="H1809" t="str">
            <v>409ЕВИ001</v>
          </cell>
          <cell r="I1809">
            <v>42271</v>
          </cell>
          <cell r="J1809" t="str">
            <v>1969</v>
          </cell>
          <cell r="K1809">
            <v>6407</v>
          </cell>
          <cell r="L1809">
            <v>5335</v>
          </cell>
          <cell r="M1809">
            <v>171.1</v>
          </cell>
          <cell r="N1809">
            <v>93.1</v>
          </cell>
          <cell r="O1809">
            <v>544912</v>
          </cell>
          <cell r="P1809">
            <v>902158</v>
          </cell>
          <cell r="Q1809">
            <v>495710</v>
          </cell>
          <cell r="R1809">
            <v>0</v>
          </cell>
          <cell r="S1809" t="str">
            <v>E</v>
          </cell>
          <cell r="T1809" t="str">
            <v>С</v>
          </cell>
          <cell r="U1809" t="str">
            <v>Изолация на външна стена , Изолация на под, Изолация на покрив, Подмяна на дограма</v>
          </cell>
          <cell r="V1809">
            <v>416002</v>
          </cell>
          <cell r="W1809">
            <v>17.89</v>
          </cell>
          <cell r="X1809">
            <v>49920.24</v>
          </cell>
          <cell r="Y1809">
            <v>710153</v>
          </cell>
          <cell r="Z1809">
            <v>14.2257</v>
          </cell>
          <cell r="AA1809" t="str">
            <v>„НП за ЕЕ на МЖС"</v>
          </cell>
          <cell r="AB1809">
            <v>46.11</v>
          </cell>
        </row>
        <row r="1810">
          <cell r="A1810">
            <v>176827181</v>
          </cell>
          <cell r="B1810" t="str">
            <v>СДРУЖЕНИЕ НА СОБСТВЕНИЦИТЕ "ГРАД ШУМЕН, УЛ. МАРИЦА #47, ВХ.1 И ВХ.3"</v>
          </cell>
          <cell r="C1810" t="str">
            <v>МЖС</v>
          </cell>
          <cell r="D1810" t="str">
            <v>обл.ШУМЕН</v>
          </cell>
          <cell r="E1810" t="str">
            <v>общ.ШУМЕН</v>
          </cell>
          <cell r="F1810" t="str">
            <v>гр.ШУМЕН</v>
          </cell>
          <cell r="G1810" t="str">
            <v>"ЕВИДАНС ИНЖЕНЕРИНГ" ООД</v>
          </cell>
          <cell r="H1810" t="str">
            <v>409ЕВИ002</v>
          </cell>
          <cell r="I1810">
            <v>42271</v>
          </cell>
          <cell r="J1810" t="str">
            <v>1973</v>
          </cell>
          <cell r="K1810">
            <v>4483</v>
          </cell>
          <cell r="L1810">
            <v>3889</v>
          </cell>
          <cell r="M1810">
            <v>148.80000000000001</v>
          </cell>
          <cell r="N1810">
            <v>79.8</v>
          </cell>
          <cell r="O1810">
            <v>372038</v>
          </cell>
          <cell r="P1810">
            <v>578922</v>
          </cell>
          <cell r="Q1810">
            <v>310570</v>
          </cell>
          <cell r="R1810">
            <v>0</v>
          </cell>
          <cell r="S1810" t="str">
            <v>E</v>
          </cell>
          <cell r="T1810" t="str">
            <v>С</v>
          </cell>
          <cell r="U1810" t="str">
            <v>Изолация на външна стена , Изолация на под, Изолация на покрив, Подмяна на дограма</v>
          </cell>
          <cell r="V1810">
            <v>268349</v>
          </cell>
          <cell r="W1810">
            <v>11.52</v>
          </cell>
          <cell r="X1810">
            <v>32201.79</v>
          </cell>
          <cell r="Y1810">
            <v>412584.93</v>
          </cell>
          <cell r="Z1810">
            <v>12.8124</v>
          </cell>
          <cell r="AA1810" t="str">
            <v>„НП за ЕЕ на МЖС"</v>
          </cell>
          <cell r="AB1810">
            <v>46.35</v>
          </cell>
        </row>
        <row r="1811">
          <cell r="A1811">
            <v>176819042</v>
          </cell>
          <cell r="B1811" t="str">
            <v>СДРУЖЕНИЕ НА СОБСТВЕНИЦИТЕ "КОМЕТА - ШУМЕН</v>
          </cell>
          <cell r="C1811" t="str">
            <v>МЖС</v>
          </cell>
          <cell r="D1811" t="str">
            <v>обл.ШУМЕН</v>
          </cell>
          <cell r="E1811" t="str">
            <v>общ.ШУМЕН</v>
          </cell>
          <cell r="F1811" t="str">
            <v>гр.ШУМЕН</v>
          </cell>
          <cell r="G1811" t="str">
            <v>"ЕВИДАНС ИНЖЕНЕРИНГ" ООД</v>
          </cell>
          <cell r="H1811" t="str">
            <v>409ЕВИ003</v>
          </cell>
          <cell r="I1811">
            <v>42271</v>
          </cell>
          <cell r="J1811" t="str">
            <v>1975</v>
          </cell>
          <cell r="K1811">
            <v>9790</v>
          </cell>
          <cell r="L1811">
            <v>7917</v>
          </cell>
          <cell r="M1811">
            <v>132.30000000000001</v>
          </cell>
          <cell r="N1811">
            <v>87</v>
          </cell>
          <cell r="O1811">
            <v>650627</v>
          </cell>
          <cell r="P1811">
            <v>1047853</v>
          </cell>
          <cell r="Q1811">
            <v>689300</v>
          </cell>
          <cell r="R1811">
            <v>0</v>
          </cell>
          <cell r="S1811" t="str">
            <v>E</v>
          </cell>
          <cell r="T1811" t="str">
            <v>С</v>
          </cell>
          <cell r="U1811" t="str">
            <v>Изолация на външна стена , Изолация на под, Изолация на покрив, Подмяна на дограма</v>
          </cell>
          <cell r="V1811">
            <v>358555.99</v>
          </cell>
          <cell r="W1811">
            <v>15.42</v>
          </cell>
          <cell r="X1811">
            <v>43026.720000000001</v>
          </cell>
          <cell r="Y1811">
            <v>821044.88</v>
          </cell>
          <cell r="Z1811">
            <v>19.0822</v>
          </cell>
          <cell r="AA1811" t="str">
            <v>„НП за ЕЕ на МЖС"</v>
          </cell>
          <cell r="AB1811">
            <v>34.21</v>
          </cell>
        </row>
        <row r="1812">
          <cell r="A1812">
            <v>176827669</v>
          </cell>
          <cell r="B1812" t="str">
            <v>СДРУЖЕНИЕ НА СОБСТВЕНИЦИТЕ "ТРАПЕТО, гр. СОПОТ, община СОПОТ, комплекс "САРАЯ", бл. 19</v>
          </cell>
          <cell r="C1812" t="str">
            <v>МЖС БЛ 19</v>
          </cell>
          <cell r="D1812" t="str">
            <v>обл.ПЛОВДИВ</v>
          </cell>
          <cell r="E1812" t="str">
            <v>общ.СОПОТ</v>
          </cell>
          <cell r="F1812" t="str">
            <v>гр.СОПОТ</v>
          </cell>
          <cell r="G1812" t="str">
            <v>"ЕВИДАНС ИНЖЕНЕРИНГ" ООД</v>
          </cell>
          <cell r="H1812" t="str">
            <v>409ЕВИ004</v>
          </cell>
          <cell r="I1812">
            <v>42272</v>
          </cell>
          <cell r="J1812" t="str">
            <v>1989</v>
          </cell>
          <cell r="K1812">
            <v>4329</v>
          </cell>
          <cell r="L1812">
            <v>3203</v>
          </cell>
          <cell r="M1812">
            <v>140.30000000000001</v>
          </cell>
          <cell r="N1812">
            <v>87.9</v>
          </cell>
          <cell r="O1812">
            <v>321511</v>
          </cell>
          <cell r="P1812">
            <v>449564</v>
          </cell>
          <cell r="Q1812">
            <v>281480</v>
          </cell>
          <cell r="R1812">
            <v>0</v>
          </cell>
          <cell r="S1812" t="str">
            <v>E</v>
          </cell>
          <cell r="T1812" t="str">
            <v>С</v>
          </cell>
          <cell r="U1812" t="str">
            <v>Изолация на външна стена , Изолация на под, Изолация на покрив, Подмяна на дограма</v>
          </cell>
          <cell r="V1812">
            <v>168086</v>
          </cell>
          <cell r="W1812">
            <v>26.54</v>
          </cell>
          <cell r="X1812">
            <v>20170.52</v>
          </cell>
          <cell r="Y1812">
            <v>398652</v>
          </cell>
          <cell r="Z1812">
            <v>19.763999999999999</v>
          </cell>
          <cell r="AA1812" t="str">
            <v>„НП за ЕЕ на МЖС"</v>
          </cell>
          <cell r="AB1812">
            <v>37.380000000000003</v>
          </cell>
        </row>
        <row r="1813">
          <cell r="A1813">
            <v>176858515</v>
          </cell>
          <cell r="B1813" t="str">
            <v>СДРУЖЕНИЕ НА СОБСТВЕНИЦИТЕ "САРАЯ 13, град СОПОТ</v>
          </cell>
          <cell r="C1813" t="str">
            <v>МЖС</v>
          </cell>
          <cell r="D1813" t="str">
            <v>обл.ПЛОВДИВ</v>
          </cell>
          <cell r="E1813" t="str">
            <v>общ.СОПОТ</v>
          </cell>
          <cell r="F1813" t="str">
            <v>гр.СОПОТ</v>
          </cell>
          <cell r="G1813" t="str">
            <v>"ЕВИДАНС ИНЖЕНЕРИНГ" ООД</v>
          </cell>
          <cell r="H1813" t="str">
            <v>409ЕВИ005</v>
          </cell>
          <cell r="I1813">
            <v>42272</v>
          </cell>
          <cell r="J1813" t="str">
            <v>1984</v>
          </cell>
          <cell r="K1813">
            <v>4329</v>
          </cell>
          <cell r="L1813">
            <v>3310</v>
          </cell>
          <cell r="M1813">
            <v>124.3</v>
          </cell>
          <cell r="N1813">
            <v>83.9</v>
          </cell>
          <cell r="O1813">
            <v>291743</v>
          </cell>
          <cell r="P1813">
            <v>411234</v>
          </cell>
          <cell r="Q1813">
            <v>277600</v>
          </cell>
          <cell r="R1813">
            <v>0</v>
          </cell>
          <cell r="S1813" t="str">
            <v>D</v>
          </cell>
          <cell r="T1813" t="str">
            <v>С</v>
          </cell>
          <cell r="U1813" t="str">
            <v>Изолация на външна стена , Изолация на под, Изолация на покрив, Подмяна на дограма</v>
          </cell>
          <cell r="V1813">
            <v>133637</v>
          </cell>
          <cell r="W1813">
            <v>24.63</v>
          </cell>
          <cell r="X1813">
            <v>16036.5</v>
          </cell>
          <cell r="Y1813">
            <v>315374</v>
          </cell>
          <cell r="Z1813">
            <v>19.666</v>
          </cell>
          <cell r="AA1813" t="str">
            <v>„НП за ЕЕ на МЖС"</v>
          </cell>
          <cell r="AB1813">
            <v>32.49</v>
          </cell>
        </row>
        <row r="1814">
          <cell r="A1814">
            <v>176841684</v>
          </cell>
          <cell r="B1814" t="str">
            <v>СДРУЖЕНИЕ НА СОБСТВЕНИЦИТЕ "ЗОРА, гр. СОПОТ, община СОПОТ, ул. "ТРЕТИ МАРТ" #111</v>
          </cell>
          <cell r="C1814" t="str">
            <v>МЖС</v>
          </cell>
          <cell r="D1814" t="str">
            <v>обл.ПЛОВДИВ</v>
          </cell>
          <cell r="E1814" t="str">
            <v>общ.СОПОТ</v>
          </cell>
          <cell r="F1814" t="str">
            <v>гр.СОПОТ</v>
          </cell>
          <cell r="G1814" t="str">
            <v>"ЕВИДАНС ИНЖЕНЕРИНГ" ООД</v>
          </cell>
          <cell r="H1814" t="str">
            <v>409ЕВИ006</v>
          </cell>
          <cell r="I1814">
            <v>42272</v>
          </cell>
          <cell r="J1814" t="str">
            <v>1999</v>
          </cell>
          <cell r="K1814">
            <v>3877</v>
          </cell>
          <cell r="L1814">
            <v>2432</v>
          </cell>
          <cell r="M1814">
            <v>146.30000000000001</v>
          </cell>
          <cell r="N1814">
            <v>97.8</v>
          </cell>
          <cell r="O1814">
            <v>272402</v>
          </cell>
          <cell r="P1814">
            <v>355873</v>
          </cell>
          <cell r="Q1814">
            <v>238000</v>
          </cell>
          <cell r="R1814">
            <v>0</v>
          </cell>
          <cell r="S1814" t="str">
            <v>E</v>
          </cell>
          <cell r="T1814" t="str">
            <v>С</v>
          </cell>
          <cell r="U1814" t="str">
            <v>Изолация на външна стена , Изолация на под, Подмяна на дограма</v>
          </cell>
          <cell r="V1814">
            <v>117880</v>
          </cell>
          <cell r="W1814">
            <v>28.64</v>
          </cell>
          <cell r="X1814">
            <v>14144.96</v>
          </cell>
          <cell r="Y1814">
            <v>250498</v>
          </cell>
          <cell r="Z1814">
            <v>17.709299999999999</v>
          </cell>
          <cell r="AA1814" t="str">
            <v>„НП за ЕЕ на МЖС"</v>
          </cell>
          <cell r="AB1814">
            <v>33.119999999999997</v>
          </cell>
        </row>
        <row r="1815">
          <cell r="A1815">
            <v>176870236</v>
          </cell>
          <cell r="B1815" t="str">
            <v>СДРУЖЕНИЕ на СОБСТВЕНИЦИТЕ "КОПСИС, гр. СОПОТ БЛ4</v>
          </cell>
          <cell r="C1815" t="str">
            <v>МЖС БЛ4</v>
          </cell>
          <cell r="D1815" t="str">
            <v>обл.ПЛОВДИВ</v>
          </cell>
          <cell r="E1815" t="str">
            <v>общ.СОПОТ</v>
          </cell>
          <cell r="F1815" t="str">
            <v>гр.СОПОТ</v>
          </cell>
          <cell r="G1815" t="str">
            <v>"ЕВИДАНС ИНЖЕНЕРИНГ" ООД</v>
          </cell>
          <cell r="H1815" t="str">
            <v>409ЕВИ007</v>
          </cell>
          <cell r="I1815">
            <v>42272</v>
          </cell>
          <cell r="J1815" t="str">
            <v>1993</v>
          </cell>
          <cell r="K1815">
            <v>3877</v>
          </cell>
          <cell r="L1815">
            <v>2417</v>
          </cell>
          <cell r="M1815">
            <v>152.69999999999999</v>
          </cell>
          <cell r="N1815">
            <v>102.5</v>
          </cell>
          <cell r="O1815">
            <v>257564</v>
          </cell>
          <cell r="P1815">
            <v>369155</v>
          </cell>
          <cell r="Q1815">
            <v>247850</v>
          </cell>
          <cell r="R1815">
            <v>0</v>
          </cell>
          <cell r="S1815" t="str">
            <v>E</v>
          </cell>
          <cell r="T1815" t="str">
            <v>С</v>
          </cell>
          <cell r="U1815" t="str">
            <v>Изолация на външна стена , Изолация на под, Подмяна на дограма</v>
          </cell>
          <cell r="V1815">
            <v>111305</v>
          </cell>
          <cell r="W1815">
            <v>15.91</v>
          </cell>
          <cell r="X1815">
            <v>14556.46</v>
          </cell>
          <cell r="Y1815">
            <v>260347</v>
          </cell>
          <cell r="Z1815">
            <v>17.885300000000001</v>
          </cell>
          <cell r="AA1815" t="str">
            <v>„НП за ЕЕ на МЖС"</v>
          </cell>
          <cell r="AB1815">
            <v>30.15</v>
          </cell>
        </row>
        <row r="1816">
          <cell r="A1816">
            <v>176823432</v>
          </cell>
          <cell r="B1816" t="str">
            <v>СДРУЖЕНИЕ НА СОБСТВЕНИЦИТЕ "Свиленград, ул. Васил Друмев N 8</v>
          </cell>
          <cell r="C1816" t="str">
            <v>МЖС</v>
          </cell>
          <cell r="D1816" t="str">
            <v>обл.ХАСКОВО</v>
          </cell>
          <cell r="E1816" t="str">
            <v>общ.СВИЛЕНГРАД</v>
          </cell>
          <cell r="F1816" t="str">
            <v>гр.СВИЛЕНГРАД</v>
          </cell>
          <cell r="G1816" t="str">
            <v>"ЕВИДАНС ИНЖЕНЕРИНГ" ООД</v>
          </cell>
          <cell r="H1816" t="str">
            <v>409ЕВИ008</v>
          </cell>
          <cell r="I1816">
            <v>42307</v>
          </cell>
          <cell r="J1816" t="str">
            <v>1989</v>
          </cell>
          <cell r="K1816">
            <v>5629</v>
          </cell>
          <cell r="L1816">
            <v>4394</v>
          </cell>
          <cell r="M1816">
            <v>160.19999999999999</v>
          </cell>
          <cell r="N1816">
            <v>84.8</v>
          </cell>
          <cell r="O1816">
            <v>493769</v>
          </cell>
          <cell r="P1816">
            <v>703609</v>
          </cell>
          <cell r="Q1816">
            <v>370450</v>
          </cell>
          <cell r="R1816">
            <v>0</v>
          </cell>
          <cell r="S1816" t="str">
            <v>E</v>
          </cell>
          <cell r="T1816" t="str">
            <v>С</v>
          </cell>
          <cell r="U1816" t="str">
            <v>Изолация на външна стена , Изолация на под, Изолация на покрив, Мерки по осветление, Подмяна на дограма</v>
          </cell>
          <cell r="V1816">
            <v>334299</v>
          </cell>
          <cell r="W1816">
            <v>54.57</v>
          </cell>
          <cell r="X1816">
            <v>40540.44</v>
          </cell>
          <cell r="Y1816">
            <v>614888</v>
          </cell>
          <cell r="Z1816">
            <v>15.167199999999999</v>
          </cell>
          <cell r="AA1816" t="str">
            <v>„НП за ЕЕ на МЖС"</v>
          </cell>
          <cell r="AB1816">
            <v>47.51</v>
          </cell>
        </row>
        <row r="1817">
          <cell r="A1817">
            <v>176836700</v>
          </cell>
          <cell r="B1817" t="str">
            <v>СДРУЖЕНИЕ НА СОБСТВЕНИЦИТЕ "7800 ГР.ПОПОВО УЛ. "МАРА ТАСЕВА"БЛ.63, БЛ.65, БЛ.67 И УЛ. "ПАНАЙОТ ХИТОВ</v>
          </cell>
          <cell r="C1817" t="str">
            <v>МЖС-ПОПОВО, БЛ. 63, 65, 67</v>
          </cell>
          <cell r="D1817" t="str">
            <v>обл.ТЪРГОВИЩЕ</v>
          </cell>
          <cell r="E1817" t="str">
            <v>общ.ПОПОВО</v>
          </cell>
          <cell r="F1817" t="str">
            <v>гр.ПОПОВО</v>
          </cell>
          <cell r="G1817" t="str">
            <v>"ЕВИДАНС ИНЖЕНЕРИНГ" ООД</v>
          </cell>
          <cell r="H1817" t="str">
            <v>409ЕВИ009</v>
          </cell>
          <cell r="I1817">
            <v>42312</v>
          </cell>
          <cell r="J1817" t="str">
            <v>1981</v>
          </cell>
          <cell r="K1817">
            <v>8648.74</v>
          </cell>
          <cell r="L1817">
            <v>6883</v>
          </cell>
          <cell r="M1817">
            <v>171.4</v>
          </cell>
          <cell r="N1817">
            <v>85.5</v>
          </cell>
          <cell r="O1817">
            <v>658055</v>
          </cell>
          <cell r="P1817">
            <v>1179156</v>
          </cell>
          <cell r="Q1817">
            <v>588230</v>
          </cell>
          <cell r="R1817">
            <v>0</v>
          </cell>
          <cell r="S1817" t="str">
            <v>E</v>
          </cell>
          <cell r="T1817" t="str">
            <v>С</v>
          </cell>
          <cell r="U1817" t="str">
            <v>Изолация на външна стена , Изолация на под, Изолация на покрив, Мерки по осветление, Подмяна на дограма</v>
          </cell>
          <cell r="V1817">
            <v>592068</v>
          </cell>
          <cell r="W1817">
            <v>61.24</v>
          </cell>
          <cell r="X1817">
            <v>71370.52</v>
          </cell>
          <cell r="Y1817">
            <v>967694</v>
          </cell>
          <cell r="Z1817">
            <v>13.5587</v>
          </cell>
          <cell r="AA1817" t="str">
            <v>„НП за ЕЕ на МЖС"</v>
          </cell>
          <cell r="AB1817">
            <v>50.21</v>
          </cell>
        </row>
        <row r="1818">
          <cell r="A1818">
            <v>176839130</v>
          </cell>
          <cell r="B1818" t="str">
            <v>СДРУЖЕНИЕ НА СОБСТВЕНИЦИТЕ "ГР. ПОПОВО, Ж.К."РУСАЛЯ" БЛ.50, ВХ.А,Б,В,Г и Д"</v>
          </cell>
          <cell r="C1818" t="str">
            <v>МЖС ПОПОВО БЛ.50</v>
          </cell>
          <cell r="D1818" t="str">
            <v>обл.ТЪРГОВИЩЕ</v>
          </cell>
          <cell r="E1818" t="str">
            <v>общ.ПОПОВО</v>
          </cell>
          <cell r="F1818" t="str">
            <v>гр.ПОПОВО</v>
          </cell>
          <cell r="G1818" t="str">
            <v>"ЕВИДАНС ИНЖЕНЕРИНГ" ООД</v>
          </cell>
          <cell r="H1818" t="str">
            <v>409ЕВИ010</v>
          </cell>
          <cell r="I1818">
            <v>42311</v>
          </cell>
          <cell r="J1818" t="str">
            <v>1978</v>
          </cell>
          <cell r="K1818">
            <v>6753.8</v>
          </cell>
          <cell r="L1818">
            <v>5282</v>
          </cell>
          <cell r="M1818">
            <v>197.9</v>
          </cell>
          <cell r="N1818">
            <v>91.6</v>
          </cell>
          <cell r="O1818">
            <v>647296</v>
          </cell>
          <cell r="P1818">
            <v>1045074</v>
          </cell>
          <cell r="Q1818">
            <v>483760</v>
          </cell>
          <cell r="R1818">
            <v>0</v>
          </cell>
          <cell r="S1818" t="str">
            <v>E</v>
          </cell>
          <cell r="T1818" t="str">
            <v>С</v>
          </cell>
          <cell r="U1818" t="str">
            <v>Изолация на външна стена , Изолация на под, Изолация на покрив, Мерки по осветление, Подмяна на дограма</v>
          </cell>
          <cell r="V1818">
            <v>564791</v>
          </cell>
          <cell r="W1818">
            <v>58.53</v>
          </cell>
          <cell r="X1818">
            <v>68104.56</v>
          </cell>
          <cell r="Y1818">
            <v>735319</v>
          </cell>
          <cell r="Z1818">
            <v>10.796900000000001</v>
          </cell>
          <cell r="AA1818" t="str">
            <v>„НП за ЕЕ на МЖС"</v>
          </cell>
          <cell r="AB1818">
            <v>54.04</v>
          </cell>
        </row>
        <row r="1819">
          <cell r="A1819">
            <v>176827783</v>
          </cell>
          <cell r="B1819" t="str">
            <v>СДРУЖЕНИЕ НА СОБСТВЕНИЦИТЕ "ОБЕДИНЕНИ ВХОДОВЕ, ГР. СИЛИСТРА, ОБЩИНА СИЛИСТРА, УЛ. ОДЕСА #1 И УЛ. ОДЕ</v>
          </cell>
          <cell r="C1819" t="str">
            <v>МЖС-СИЛИСТРА, "ОДЕСА" 3</v>
          </cell>
          <cell r="D1819" t="str">
            <v>обл.СИЛИСТРА</v>
          </cell>
          <cell r="E1819" t="str">
            <v>общ.СИЛИСТРА</v>
          </cell>
          <cell r="F1819" t="str">
            <v>гр.СИЛИСТРА</v>
          </cell>
          <cell r="G1819" t="str">
            <v>"ЕВИДАНС ИНЖЕНЕРИНГ" ООД</v>
          </cell>
          <cell r="H1819" t="str">
            <v>409ЕВИ011</v>
          </cell>
          <cell r="I1819">
            <v>42319</v>
          </cell>
          <cell r="J1819" t="str">
            <v>1987</v>
          </cell>
          <cell r="K1819">
            <v>3266</v>
          </cell>
          <cell r="L1819">
            <v>2918</v>
          </cell>
          <cell r="M1819">
            <v>208.4</v>
          </cell>
          <cell r="N1819">
            <v>86.2</v>
          </cell>
          <cell r="O1819">
            <v>435349</v>
          </cell>
          <cell r="P1819">
            <v>607850</v>
          </cell>
          <cell r="Q1819">
            <v>251280</v>
          </cell>
          <cell r="R1819">
            <v>0</v>
          </cell>
          <cell r="S1819" t="str">
            <v>E</v>
          </cell>
          <cell r="T1819" t="str">
            <v>С</v>
          </cell>
          <cell r="U1819" t="str">
            <v>Изолация на външна стена , Изолация на под, Изолация на покрив, Мерки по осветление, Подмяна на дограма</v>
          </cell>
          <cell r="V1819">
            <v>357367</v>
          </cell>
          <cell r="W1819">
            <v>37.130000000000003</v>
          </cell>
          <cell r="X1819">
            <v>43132.639999999999</v>
          </cell>
          <cell r="Y1819">
            <v>406527</v>
          </cell>
          <cell r="Z1819">
            <v>9.4250000000000007</v>
          </cell>
          <cell r="AA1819" t="str">
            <v>„НП за ЕЕ на МЖС"</v>
          </cell>
          <cell r="AB1819">
            <v>58.79</v>
          </cell>
        </row>
        <row r="1820">
          <cell r="A1820">
            <v>176855558</v>
          </cell>
          <cell r="B1820" t="str">
            <v>СДРУЖЕНИЕ НА СОБСТВЕНИЦИТЕ ,СИЛИСТРА, УЛ.КЪЛЪРАШ #42,#44 И #46"</v>
          </cell>
          <cell r="C1820" t="str">
            <v>МЖС</v>
          </cell>
          <cell r="D1820" t="str">
            <v>обл.СИЛИСТРА</v>
          </cell>
          <cell r="E1820" t="str">
            <v>общ.СИЛИСТРА</v>
          </cell>
          <cell r="F1820" t="str">
            <v>гр.СИЛИСТРА</v>
          </cell>
          <cell r="G1820" t="str">
            <v>"ЕВИДАНС ИНЖЕНЕРИНГ" ООД</v>
          </cell>
          <cell r="H1820" t="str">
            <v>409ЕВИ012</v>
          </cell>
          <cell r="I1820">
            <v>42319</v>
          </cell>
          <cell r="J1820" t="str">
            <v>1984</v>
          </cell>
          <cell r="K1820">
            <v>5931</v>
          </cell>
          <cell r="L1820">
            <v>4495</v>
          </cell>
          <cell r="M1820">
            <v>226.6</v>
          </cell>
          <cell r="N1820">
            <v>97.8</v>
          </cell>
          <cell r="O1820">
            <v>664060</v>
          </cell>
          <cell r="P1820">
            <v>1018724</v>
          </cell>
          <cell r="Q1820">
            <v>439640</v>
          </cell>
          <cell r="R1820">
            <v>0</v>
          </cell>
          <cell r="S1820" t="str">
            <v>F</v>
          </cell>
          <cell r="T1820" t="str">
            <v>С</v>
          </cell>
          <cell r="U1820" t="str">
            <v>Изолация на външна стена , Изолация на под, Изолация на покрив, Мерки по осветление, Подмяна на дограма</v>
          </cell>
          <cell r="V1820">
            <v>580155</v>
          </cell>
          <cell r="W1820">
            <v>75.16</v>
          </cell>
          <cell r="X1820">
            <v>70001.36</v>
          </cell>
          <cell r="Y1820">
            <v>719048</v>
          </cell>
          <cell r="Z1820">
            <v>10.2719</v>
          </cell>
          <cell r="AA1820" t="str">
            <v>„НП за ЕЕ на МЖС"</v>
          </cell>
          <cell r="AB1820">
            <v>56.94</v>
          </cell>
        </row>
        <row r="1821">
          <cell r="A1821">
            <v>176832591</v>
          </cell>
          <cell r="B1821" t="str">
            <v xml:space="preserve">СДРУЖЕНИЕ НА СОБСТВЕНИЦИТЕ "СВЕТЛИНА 2 А и Б - ГР.СИЛИСТРА, ОБЩИНА СИЛИСТРА, УЛ."СВЕТЛИНА" #2, ВХ.А </v>
          </cell>
          <cell r="C1821" t="str">
            <v>МЖС-СИЛИСТРА, "СВЕТЛИНА" 2А И 2Б</v>
          </cell>
          <cell r="D1821" t="str">
            <v>обл.СИЛИСТРА</v>
          </cell>
          <cell r="E1821" t="str">
            <v>общ.СИЛИСТРА</v>
          </cell>
          <cell r="F1821" t="str">
            <v>гр.СИЛИСТРА</v>
          </cell>
          <cell r="G1821" t="str">
            <v>"ЕВИДАНС ИНЖЕНЕРИНГ" ООД</v>
          </cell>
          <cell r="H1821" t="str">
            <v>409ЕВИ013</v>
          </cell>
          <cell r="I1821">
            <v>42319</v>
          </cell>
          <cell r="J1821" t="str">
            <v>1987</v>
          </cell>
          <cell r="K1821">
            <v>3266</v>
          </cell>
          <cell r="L1821">
            <v>2479</v>
          </cell>
          <cell r="M1821">
            <v>256.2</v>
          </cell>
          <cell r="N1821">
            <v>109.3</v>
          </cell>
          <cell r="O1821">
            <v>438447</v>
          </cell>
          <cell r="P1821">
            <v>635051</v>
          </cell>
          <cell r="Q1821">
            <v>270870</v>
          </cell>
          <cell r="R1821">
            <v>0</v>
          </cell>
          <cell r="S1821" t="str">
            <v>G</v>
          </cell>
          <cell r="T1821" t="str">
            <v>С</v>
          </cell>
          <cell r="U1821" t="str">
            <v>Изолация на външна стена , Изолация на под, Изолация на покрив, Мерки по осветление, Подмяна на дограма</v>
          </cell>
          <cell r="V1821">
            <v>365098</v>
          </cell>
          <cell r="W1821">
            <v>48.83</v>
          </cell>
          <cell r="X1821">
            <v>44093.64</v>
          </cell>
          <cell r="Y1821">
            <v>403884</v>
          </cell>
          <cell r="Z1821">
            <v>9.1595999999999993</v>
          </cell>
          <cell r="AA1821" t="str">
            <v>„НП за ЕЕ на МЖС"</v>
          </cell>
          <cell r="AB1821">
            <v>57.49</v>
          </cell>
        </row>
        <row r="1822">
          <cell r="A1822">
            <v>176856927</v>
          </cell>
          <cell r="B1822" t="str">
            <v xml:space="preserve">СДРУЖЕНИЕ НА СОБСТВЕНИЦИТЕ "СС "ДРЪСТЪР" - С. КАЛИПЕТРОВО, ОБЩИНА СИЛИСТРА, УЛ. КРАСНА ПОЛЯНА #13 И </v>
          </cell>
          <cell r="C1822" t="str">
            <v>МЖС-С. КАЛИПЕТРОВО</v>
          </cell>
          <cell r="D1822" t="str">
            <v>обл.СИЛИСТРА</v>
          </cell>
          <cell r="E1822" t="str">
            <v>общ.СИЛИСТРА</v>
          </cell>
          <cell r="F1822" t="str">
            <v>с.КАЛИПЕТРОВО</v>
          </cell>
          <cell r="G1822" t="str">
            <v>"ЕВИДАНС ИНЖЕНЕРИНГ" ООД</v>
          </cell>
          <cell r="H1822" t="str">
            <v>409ЕВИ014</v>
          </cell>
          <cell r="I1822">
            <v>42319</v>
          </cell>
          <cell r="J1822" t="str">
            <v>1990</v>
          </cell>
          <cell r="K1822">
            <v>5094.18</v>
          </cell>
          <cell r="L1822">
            <v>4097</v>
          </cell>
          <cell r="M1822">
            <v>222.6</v>
          </cell>
          <cell r="N1822">
            <v>95.6</v>
          </cell>
          <cell r="O1822">
            <v>579279</v>
          </cell>
          <cell r="P1822">
            <v>912172</v>
          </cell>
          <cell r="Q1822">
            <v>392130</v>
          </cell>
          <cell r="R1822">
            <v>0</v>
          </cell>
          <cell r="S1822" t="str">
            <v>F</v>
          </cell>
          <cell r="T1822" t="str">
            <v>С</v>
          </cell>
          <cell r="U1822" t="str">
            <v>Изолация на външна стена , Изолация на под, Изолация на покрив, Мерки по осветление, Подмяна на дограма</v>
          </cell>
          <cell r="V1822">
            <v>520887</v>
          </cell>
          <cell r="W1822">
            <v>37.590000000000003</v>
          </cell>
          <cell r="X1822">
            <v>62738.68</v>
          </cell>
          <cell r="Y1822">
            <v>545357</v>
          </cell>
          <cell r="Z1822">
            <v>8.6925000000000008</v>
          </cell>
          <cell r="AA1822" t="str">
            <v>„НП за ЕЕ на МЖС"</v>
          </cell>
          <cell r="AB1822">
            <v>57.1</v>
          </cell>
        </row>
        <row r="1823">
          <cell r="A1823">
            <v>176860879</v>
          </cell>
          <cell r="B1823" t="str">
            <v>СДРУЖЕНИЕ НА СОБСТВЕНИЦИТЕ "СЕВЕР - 22, 21, 20, 18, 17, 16 - С. АЙДЕМИР, ОБЩИНА СИЛИСТРА"</v>
          </cell>
          <cell r="C1823" t="str">
            <v>МЖС-С. АЙДЕМИР</v>
          </cell>
          <cell r="D1823" t="str">
            <v>обл.СИЛИСТРА</v>
          </cell>
          <cell r="E1823" t="str">
            <v>общ.СИЛИСТРА</v>
          </cell>
          <cell r="F1823" t="str">
            <v>с.АЙДЕМИР</v>
          </cell>
          <cell r="G1823" t="str">
            <v>"ЕВИДАНС ИНЖЕНЕРИНГ" ООД</v>
          </cell>
          <cell r="H1823" t="str">
            <v>409ЕВИ015</v>
          </cell>
          <cell r="I1823">
            <v>42319</v>
          </cell>
          <cell r="J1823" t="str">
            <v>1986</v>
          </cell>
          <cell r="K1823">
            <v>12016.34</v>
          </cell>
          <cell r="L1823">
            <v>8832</v>
          </cell>
          <cell r="M1823">
            <v>250.6</v>
          </cell>
          <cell r="N1823">
            <v>116.5</v>
          </cell>
          <cell r="O1823">
            <v>1503048</v>
          </cell>
          <cell r="P1823">
            <v>2214080</v>
          </cell>
          <cell r="Q1823">
            <v>1028910</v>
          </cell>
          <cell r="R1823">
            <v>0</v>
          </cell>
          <cell r="S1823" t="str">
            <v>F</v>
          </cell>
          <cell r="T1823" t="str">
            <v>С</v>
          </cell>
          <cell r="U1823" t="str">
            <v>Изолация на външна стена , Изолация на под, Изолация на покрив, Мерки по осветление, Подмяна на дограма</v>
          </cell>
          <cell r="V1823">
            <v>1187019</v>
          </cell>
          <cell r="W1823">
            <v>120.27</v>
          </cell>
          <cell r="X1823">
            <v>142923.56</v>
          </cell>
          <cell r="Y1823">
            <v>1133800</v>
          </cell>
          <cell r="Z1823">
            <v>7.9329000000000001</v>
          </cell>
          <cell r="AA1823" t="str">
            <v>„НП за ЕЕ на МЖС"</v>
          </cell>
          <cell r="AB1823">
            <v>53.61</v>
          </cell>
        </row>
        <row r="1824">
          <cell r="A1824">
            <v>176836426</v>
          </cell>
          <cell r="B1824" t="str">
            <v>СДРУЖЕНИЕ НА СОБСТВЕНИЦИТЕ "ДЕЛЕНКИ 14-15, С.АЙДЕМИР, ОБЩИНА СИЛИСТРА, Ж.К."СЕВЕР" #14 и #15"</v>
          </cell>
          <cell r="C1824" t="str">
            <v>МЖС-С. АЙДЕМИР, БЛ. 14 И 15</v>
          </cell>
          <cell r="D1824" t="str">
            <v>обл.СИЛИСТРА</v>
          </cell>
          <cell r="E1824" t="str">
            <v>общ.СИЛИСТРА</v>
          </cell>
          <cell r="F1824" t="str">
            <v>с.АЙДЕМИР</v>
          </cell>
          <cell r="G1824" t="str">
            <v>"ЕВИДАНС ИНЖЕНЕРИНГ" ООД</v>
          </cell>
          <cell r="H1824" t="str">
            <v>409ЕВИ016</v>
          </cell>
          <cell r="I1824">
            <v>42319</v>
          </cell>
          <cell r="J1824" t="str">
            <v>1984</v>
          </cell>
          <cell r="K1824">
            <v>3690.1</v>
          </cell>
          <cell r="L1824">
            <v>2596</v>
          </cell>
          <cell r="M1824">
            <v>244.2</v>
          </cell>
          <cell r="N1824">
            <v>121.8</v>
          </cell>
          <cell r="O1824">
            <v>406739</v>
          </cell>
          <cell r="P1824">
            <v>633897</v>
          </cell>
          <cell r="Q1824">
            <v>316140</v>
          </cell>
          <cell r="R1824">
            <v>0</v>
          </cell>
          <cell r="S1824" t="str">
            <v>E</v>
          </cell>
          <cell r="T1824" t="str">
            <v>С</v>
          </cell>
          <cell r="U1824" t="str">
            <v>Изолация на външна стена , Изолация на под, Изолация на покрив, Мерки по осветление, Подмяна на дограма</v>
          </cell>
          <cell r="V1824">
            <v>318314</v>
          </cell>
          <cell r="W1824">
            <v>25.22</v>
          </cell>
          <cell r="X1824">
            <v>38345</v>
          </cell>
          <cell r="Y1824">
            <v>333691</v>
          </cell>
          <cell r="Z1824">
            <v>8.7022999999999993</v>
          </cell>
          <cell r="AA1824" t="str">
            <v>„НП за ЕЕ на МЖС"</v>
          </cell>
          <cell r="AB1824">
            <v>50.21</v>
          </cell>
        </row>
        <row r="1825">
          <cell r="A1825">
            <v>176826300</v>
          </cell>
          <cell r="B1825" t="str">
            <v>СДРУЖЕНИЕ НА СОБСТВЕНИЦИТЕ "ГЕРЕНА - С. КАЛИПЕТРОВО, ОБЩИНА СИЛИСТРА, УЛ. ГЕРЕНА #1, ВХ. А, ВХ. Б, В</v>
          </cell>
          <cell r="C1825" t="str">
            <v>МЖС-С. КАЛИПЕТРОВО</v>
          </cell>
          <cell r="D1825" t="str">
            <v>обл.СИЛИСТРА</v>
          </cell>
          <cell r="E1825" t="str">
            <v>общ.СИЛИСТРА</v>
          </cell>
          <cell r="F1825" t="str">
            <v>с.КАЛИПЕТРОВО</v>
          </cell>
          <cell r="G1825" t="str">
            <v>"ЕВИДАНС ИНЖЕНЕРИНГ" ООД</v>
          </cell>
          <cell r="H1825" t="str">
            <v>409ЕВИ017</v>
          </cell>
          <cell r="I1825">
            <v>42319</v>
          </cell>
          <cell r="J1825" t="str">
            <v>1988</v>
          </cell>
          <cell r="K1825">
            <v>7424.38</v>
          </cell>
          <cell r="L1825">
            <v>4738</v>
          </cell>
          <cell r="M1825">
            <v>244.6</v>
          </cell>
          <cell r="N1825">
            <v>119.5</v>
          </cell>
          <cell r="O1825">
            <v>777217</v>
          </cell>
          <cell r="P1825">
            <v>1159146</v>
          </cell>
          <cell r="Q1825">
            <v>566510</v>
          </cell>
          <cell r="R1825">
            <v>0</v>
          </cell>
          <cell r="S1825" t="str">
            <v>F</v>
          </cell>
          <cell r="T1825" t="str">
            <v>С</v>
          </cell>
          <cell r="U1825" t="str">
            <v>Изолация на външна стена , Изолация на под, Изолация на покрив, Мерки по осветление, Подмяна на дограма</v>
          </cell>
          <cell r="V1825">
            <v>593653</v>
          </cell>
          <cell r="W1825">
            <v>58.96</v>
          </cell>
          <cell r="X1825">
            <v>71507.8</v>
          </cell>
          <cell r="Y1825">
            <v>618624</v>
          </cell>
          <cell r="Z1825">
            <v>8.6510999999999996</v>
          </cell>
          <cell r="AA1825" t="str">
            <v>„НП за ЕЕ на МЖС"</v>
          </cell>
          <cell r="AB1825">
            <v>51.21</v>
          </cell>
        </row>
        <row r="1826">
          <cell r="A1826">
            <v>176827836</v>
          </cell>
          <cell r="B1826" t="str">
            <v>СДРУЖЕНИЕ НА СОБСТВЕНИЦИТЕ "ДОБРУДЖА 24-ГР.СИЛИСТРА, ОБЩИНА СИЛИСТРА, УЛ."ДОБРУДЖА" #24</v>
          </cell>
          <cell r="C1826" t="str">
            <v>МЖС-СИЛИСТРА</v>
          </cell>
          <cell r="D1826" t="str">
            <v>обл.СИЛИСТРА</v>
          </cell>
          <cell r="E1826" t="str">
            <v>общ.СИЛИСТРА</v>
          </cell>
          <cell r="F1826" t="str">
            <v>гр.СИЛИСТРА</v>
          </cell>
          <cell r="G1826" t="str">
            <v>"ЕВИДАНС ИНЖЕНЕРИНГ" ООД</v>
          </cell>
          <cell r="H1826" t="str">
            <v>409ЕВИ018</v>
          </cell>
          <cell r="I1826">
            <v>42319</v>
          </cell>
          <cell r="J1826" t="str">
            <v>1994</v>
          </cell>
          <cell r="K1826">
            <v>6837</v>
          </cell>
          <cell r="L1826">
            <v>5752</v>
          </cell>
          <cell r="M1826">
            <v>156.5</v>
          </cell>
          <cell r="N1826">
            <v>90.3</v>
          </cell>
          <cell r="O1826">
            <v>622138</v>
          </cell>
          <cell r="P1826">
            <v>900401</v>
          </cell>
          <cell r="Q1826">
            <v>519480</v>
          </cell>
          <cell r="R1826">
            <v>0</v>
          </cell>
          <cell r="S1826" t="str">
            <v>E</v>
          </cell>
          <cell r="T1826" t="str">
            <v>С</v>
          </cell>
          <cell r="U1826" t="str">
            <v>Изолация на външна стена , Изолация на под, Изолация на покрив, Мерки по осветление, Подмяна на дограма</v>
          </cell>
          <cell r="V1826">
            <v>382054</v>
          </cell>
          <cell r="W1826">
            <v>81.36</v>
          </cell>
          <cell r="X1826">
            <v>46172.959999999999</v>
          </cell>
          <cell r="Y1826">
            <v>554261</v>
          </cell>
          <cell r="Z1826">
            <v>12.004</v>
          </cell>
          <cell r="AA1826" t="str">
            <v>„НП за ЕЕ на МЖС"</v>
          </cell>
          <cell r="AB1826">
            <v>42.43</v>
          </cell>
        </row>
        <row r="1827">
          <cell r="A1827">
            <v>176835153</v>
          </cell>
          <cell r="B1827" t="str">
            <v>СДРУЖЕНИЕ НА СОБСТВЕНИЦИТЕ "ГР. ПАЗАРДЖИК,УЛ. ХРИСТО БОТЕВ #47,ВХ.А,Б"</v>
          </cell>
          <cell r="C1827" t="str">
            <v>МЖС-ПАЗАРДЖИК, "ХР. БОТЕВ" 29</v>
          </cell>
          <cell r="D1827" t="str">
            <v>обл.ПАЗАРДЖИК</v>
          </cell>
          <cell r="E1827" t="str">
            <v>общ.ПАЗАРДЖИК</v>
          </cell>
          <cell r="F1827" t="str">
            <v>гр.ПАЗАРДЖИК</v>
          </cell>
          <cell r="G1827" t="str">
            <v>"ЕВИДАНС ИНЖЕНЕРИНГ" ООД</v>
          </cell>
          <cell r="H1827" t="str">
            <v>409ЕВИ019</v>
          </cell>
          <cell r="I1827">
            <v>42324</v>
          </cell>
          <cell r="J1827" t="str">
            <v>1977</v>
          </cell>
          <cell r="K1827">
            <v>5050.1099999999997</v>
          </cell>
          <cell r="L1827">
            <v>4000</v>
          </cell>
          <cell r="M1827">
            <v>154.19999999999999</v>
          </cell>
          <cell r="N1827">
            <v>86.7</v>
          </cell>
          <cell r="O1827">
            <v>393437</v>
          </cell>
          <cell r="P1827">
            <v>616930</v>
          </cell>
          <cell r="Q1827">
            <v>346960</v>
          </cell>
          <cell r="R1827">
            <v>0</v>
          </cell>
          <cell r="S1827" t="str">
            <v>E</v>
          </cell>
          <cell r="T1827" t="str">
            <v>С</v>
          </cell>
          <cell r="U1827" t="str">
            <v>Изолация на външна стена , Изолация на под, Изолация на покрив, Мерки по осветление, Подмяна на дограма</v>
          </cell>
          <cell r="V1827">
            <v>271049</v>
          </cell>
          <cell r="W1827">
            <v>67.44</v>
          </cell>
          <cell r="X1827">
            <v>37188.080000000002</v>
          </cell>
          <cell r="Y1827">
            <v>517120</v>
          </cell>
          <cell r="Z1827">
            <v>13.9055</v>
          </cell>
          <cell r="AA1827" t="str">
            <v>„НП за ЕЕ на МЖС"</v>
          </cell>
          <cell r="AB1827">
            <v>43.93</v>
          </cell>
        </row>
        <row r="1828">
          <cell r="A1828">
            <v>176829702</v>
          </cell>
          <cell r="B1828" t="str">
            <v>СДРУЖЕНИЕ НА САБСТВЕНИЦИТЕ "КОНСТАНТИН ВЕЛИЧКОВ",ГР. ПАЗАРДЖИК,УЛ. КОНСТАНТИН ВЕЛИЧКОВ # 3,5</v>
          </cell>
          <cell r="C1828" t="str">
            <v>МЖС-ПАЗАРДЖИК, "К. ВЕЛИЧКОВ" 3 И 5</v>
          </cell>
          <cell r="D1828" t="str">
            <v>обл.ПАЗАРДЖИК</v>
          </cell>
          <cell r="E1828" t="str">
            <v>общ.ПАЗАРДЖИК</v>
          </cell>
          <cell r="F1828" t="str">
            <v>гр.ПАЗАРДЖИК</v>
          </cell>
          <cell r="G1828" t="str">
            <v>"ЕВИДАНС ИНЖЕНЕРИНГ" ООД</v>
          </cell>
          <cell r="H1828" t="str">
            <v>409ЕВИ020</v>
          </cell>
          <cell r="I1828">
            <v>42324</v>
          </cell>
          <cell r="J1828" t="str">
            <v>1980</v>
          </cell>
          <cell r="K1828">
            <v>5328.28</v>
          </cell>
          <cell r="L1828">
            <v>4133</v>
          </cell>
          <cell r="M1828">
            <v>223.6</v>
          </cell>
          <cell r="N1828">
            <v>93.5</v>
          </cell>
          <cell r="O1828">
            <v>642076</v>
          </cell>
          <cell r="P1828">
            <v>924093</v>
          </cell>
          <cell r="Q1828">
            <v>386150</v>
          </cell>
          <cell r="R1828">
            <v>0</v>
          </cell>
          <cell r="S1828" t="str">
            <v>F</v>
          </cell>
          <cell r="T1828" t="str">
            <v>С</v>
          </cell>
          <cell r="U1828" t="str">
            <v>Изолация на външна стена , Изолация на под, Изолация на покрив, Мерки по осветление, Подмяна на дограма</v>
          </cell>
          <cell r="V1828">
            <v>539374</v>
          </cell>
          <cell r="W1828">
            <v>74.62</v>
          </cell>
          <cell r="X1828">
            <v>36237.408000000003</v>
          </cell>
          <cell r="Y1828">
            <v>568223</v>
          </cell>
          <cell r="Z1828">
            <v>15.6805</v>
          </cell>
          <cell r="AA1828" t="str">
            <v>„НП за ЕЕ на МЖС"</v>
          </cell>
          <cell r="AB1828">
            <v>58.36</v>
          </cell>
        </row>
        <row r="1829">
          <cell r="A1829">
            <v>176837738</v>
          </cell>
          <cell r="B1829" t="str">
            <v>СДРУЖЕНИЕ НА СОБСТВЕНИЦИТЕ "ПАЗАРДЖИК-417,ГР. ПАЗАРДЖИК,УЛ.ДИМЧО ДЕБЕЛЯНОВ #7,9,11,13,15</v>
          </cell>
          <cell r="C1829" t="str">
            <v>МЖС-ПАЗАРДЖИК, "ДИМЧО ДЕБЕЛЯНОВ" 11</v>
          </cell>
          <cell r="D1829" t="str">
            <v>обл.ПАЗАРДЖИК</v>
          </cell>
          <cell r="E1829" t="str">
            <v>общ.ПАЗАРДЖИК</v>
          </cell>
          <cell r="F1829" t="str">
            <v>гр.ПАЗАРДЖИК</v>
          </cell>
          <cell r="G1829" t="str">
            <v>"ЕВИДАНС ИНЖЕНЕРИНГ" ООД</v>
          </cell>
          <cell r="H1829" t="str">
            <v>409ЕВИ021</v>
          </cell>
          <cell r="I1829">
            <v>42324</v>
          </cell>
          <cell r="J1829" t="str">
            <v>1992</v>
          </cell>
          <cell r="K1829">
            <v>6672.71</v>
          </cell>
          <cell r="L1829">
            <v>5131</v>
          </cell>
          <cell r="M1829">
            <v>197.2</v>
          </cell>
          <cell r="N1829">
            <v>104.1</v>
          </cell>
          <cell r="O1829">
            <v>739175</v>
          </cell>
          <cell r="P1829">
            <v>1011577</v>
          </cell>
          <cell r="Q1829">
            <v>534260</v>
          </cell>
          <cell r="R1829">
            <v>0</v>
          </cell>
          <cell r="S1829" t="str">
            <v>E</v>
          </cell>
          <cell r="T1829" t="str">
            <v>С</v>
          </cell>
          <cell r="U1829" t="str">
            <v>Изолация на външна стена , Изолация на под, Изолация на покрив, Мерки по осветление, Подмяна на дограма</v>
          </cell>
          <cell r="V1829">
            <v>479612</v>
          </cell>
          <cell r="W1829">
            <v>75.760000000000005</v>
          </cell>
          <cell r="X1829">
            <v>49612.906999999999</v>
          </cell>
          <cell r="Y1829">
            <v>716558</v>
          </cell>
          <cell r="Z1829">
            <v>14.4429</v>
          </cell>
          <cell r="AA1829" t="str">
            <v>„НП за ЕЕ на МЖС"</v>
          </cell>
          <cell r="AB1829">
            <v>47.41</v>
          </cell>
        </row>
        <row r="1830">
          <cell r="A1830">
            <v>176836807</v>
          </cell>
          <cell r="B1830" t="str">
            <v>СДРУЖЕНИЕ НА СОБСТВЕНИЦИТЕ ПАЗАРДЖИК"ОСМИ МАРТ,-12А, БЛ.А,Б,В</v>
          </cell>
          <cell r="C1830" t="str">
            <v>МЖС</v>
          </cell>
          <cell r="D1830" t="str">
            <v>обл.ПАЗАРДЖИК</v>
          </cell>
          <cell r="E1830" t="str">
            <v>общ.ПАЗАРДЖИК</v>
          </cell>
          <cell r="F1830" t="str">
            <v>гр.ПАЗАРДЖИК</v>
          </cell>
          <cell r="G1830" t="str">
            <v>"ЕВИДАНС ИНЖЕНЕРИНГ" ООД</v>
          </cell>
          <cell r="H1830" t="str">
            <v>409ЕВИ022</v>
          </cell>
          <cell r="I1830">
            <v>42690</v>
          </cell>
          <cell r="J1830" t="str">
            <v>1970</v>
          </cell>
          <cell r="K1830">
            <v>5787.97</v>
          </cell>
          <cell r="L1830">
            <v>4727</v>
          </cell>
          <cell r="M1830">
            <v>148.6</v>
          </cell>
          <cell r="N1830">
            <v>84</v>
          </cell>
          <cell r="O1830">
            <v>419524</v>
          </cell>
          <cell r="P1830">
            <v>702206</v>
          </cell>
          <cell r="Q1830">
            <v>397700</v>
          </cell>
          <cell r="R1830">
            <v>0</v>
          </cell>
          <cell r="S1830" t="str">
            <v>E</v>
          </cell>
          <cell r="T1830" t="str">
            <v>С</v>
          </cell>
          <cell r="U1830" t="str">
            <v>Изолация на външна стена , Изолация на под, Изолация на покрив, Мерки по осветление, Подмяна на дограма</v>
          </cell>
          <cell r="V1830">
            <v>306603</v>
          </cell>
          <cell r="W1830">
            <v>89.32</v>
          </cell>
          <cell r="X1830">
            <v>36014.629999999997</v>
          </cell>
          <cell r="Y1830">
            <v>523184</v>
          </cell>
          <cell r="Z1830">
            <v>14.526899999999999</v>
          </cell>
          <cell r="AA1830" t="str">
            <v>„НП за ЕЕ на МЖС"</v>
          </cell>
          <cell r="AB1830">
            <v>43.66</v>
          </cell>
        </row>
        <row r="1831">
          <cell r="A1831">
            <v>176841715</v>
          </cell>
          <cell r="B1831" t="str">
            <v>СДРУЖЕНИЕ НА СОБСТВЕНИЦИТЕ "АНЕВО 2015, село АНЕВО, община СОПОТ, ул. 12-та, бл. 1"</v>
          </cell>
          <cell r="C1831" t="str">
            <v>МЖС</v>
          </cell>
          <cell r="D1831" t="str">
            <v>обл.ПЛОВДИВ</v>
          </cell>
          <cell r="E1831" t="str">
            <v>общ.КАРЛОВО</v>
          </cell>
          <cell r="F1831" t="str">
            <v>с.АНЕВО</v>
          </cell>
          <cell r="G1831" t="str">
            <v>"ЕВИДАНС ИНЖЕНЕРИНГ" ООД</v>
          </cell>
          <cell r="H1831" t="str">
            <v>409ЕВИ023</v>
          </cell>
          <cell r="I1831">
            <v>42341</v>
          </cell>
          <cell r="J1831" t="str">
            <v>1998</v>
          </cell>
          <cell r="K1831">
            <v>5585</v>
          </cell>
          <cell r="L1831">
            <v>3683</v>
          </cell>
          <cell r="M1831">
            <v>148.30000000000001</v>
          </cell>
          <cell r="N1831">
            <v>99.9</v>
          </cell>
          <cell r="O1831">
            <v>337076</v>
          </cell>
          <cell r="P1831">
            <v>546205</v>
          </cell>
          <cell r="Q1831">
            <v>367700</v>
          </cell>
          <cell r="R1831">
            <v>0</v>
          </cell>
          <cell r="S1831" t="str">
            <v>E</v>
          </cell>
          <cell r="T1831" t="str">
            <v>С</v>
          </cell>
          <cell r="U1831" t="str">
            <v>Изолация на външна стена , Изолация на под, Подмяна на дограма</v>
          </cell>
          <cell r="V1831">
            <v>178483</v>
          </cell>
          <cell r="W1831">
            <v>43.37</v>
          </cell>
          <cell r="X1831">
            <v>20418.3</v>
          </cell>
          <cell r="Y1831">
            <v>466492</v>
          </cell>
          <cell r="Z1831">
            <v>22.846699999999998</v>
          </cell>
          <cell r="AA1831" t="str">
            <v>„НП за ЕЕ на МЖС"</v>
          </cell>
          <cell r="AB1831">
            <v>32.67</v>
          </cell>
        </row>
        <row r="1832">
          <cell r="A1832">
            <v>176841747</v>
          </cell>
          <cell r="B1832" t="str">
            <v>СДРУЖЕНИЕ НА СОБСТВЕНИЦИТЕ"Аневско кале 2015,село Анево,община Сопот,ул."12-та"бл.#2</v>
          </cell>
          <cell r="C1832" t="str">
            <v>МЖС</v>
          </cell>
          <cell r="D1832" t="str">
            <v>обл.ПЛОВДИВ</v>
          </cell>
          <cell r="E1832" t="str">
            <v>общ.КАРЛОВО</v>
          </cell>
          <cell r="F1832" t="str">
            <v>с.АНЕВО</v>
          </cell>
          <cell r="G1832" t="str">
            <v>"ЕВИДАНС ИНЖЕНЕРИНГ" ООД</v>
          </cell>
          <cell r="H1832" t="str">
            <v>409ЕВИ024</v>
          </cell>
          <cell r="I1832">
            <v>42341</v>
          </cell>
          <cell r="J1832" t="str">
            <v>2001</v>
          </cell>
          <cell r="K1832">
            <v>4097</v>
          </cell>
          <cell r="L1832">
            <v>2709</v>
          </cell>
          <cell r="M1832">
            <v>154</v>
          </cell>
          <cell r="N1832">
            <v>99</v>
          </cell>
          <cell r="O1832">
            <v>266456</v>
          </cell>
          <cell r="P1832">
            <v>417473</v>
          </cell>
          <cell r="Q1832">
            <v>268320</v>
          </cell>
          <cell r="R1832">
            <v>0</v>
          </cell>
          <cell r="S1832" t="str">
            <v>E</v>
          </cell>
          <cell r="T1832" t="str">
            <v>С</v>
          </cell>
          <cell r="U1832" t="str">
            <v>Изолация на външна стена , Изолация на под, Подмяна на дограма</v>
          </cell>
          <cell r="V1832">
            <v>149149</v>
          </cell>
          <cell r="W1832">
            <v>44.6</v>
          </cell>
          <cell r="X1832">
            <v>17898.599999999999</v>
          </cell>
          <cell r="Y1832">
            <v>329206</v>
          </cell>
          <cell r="Z1832">
            <v>18.392800000000001</v>
          </cell>
          <cell r="AA1832" t="str">
            <v>„НП за ЕЕ на МЖС"</v>
          </cell>
          <cell r="AB1832">
            <v>35.72</v>
          </cell>
        </row>
        <row r="1833">
          <cell r="A1833">
            <v>176857527</v>
          </cell>
          <cell r="B1833" t="str">
            <v xml:space="preserve">СДРУЖЕНИЕ НА СОБСТВЕНИЦИТЕ "САРАЯ 15, град СОПОТ, </v>
          </cell>
          <cell r="C1833" t="str">
            <v>МЖС</v>
          </cell>
          <cell r="D1833" t="str">
            <v>обл.ПЛОВДИВ</v>
          </cell>
          <cell r="E1833" t="str">
            <v>общ.СОПОТ</v>
          </cell>
          <cell r="F1833" t="str">
            <v>гр.СОПОТ</v>
          </cell>
          <cell r="G1833" t="str">
            <v>"ЕВИДАНС ИНЖЕНЕРИНГ" ООД</v>
          </cell>
          <cell r="H1833" t="str">
            <v>409ЕВИ025</v>
          </cell>
          <cell r="I1833">
            <v>42341</v>
          </cell>
          <cell r="J1833" t="str">
            <v>1990</v>
          </cell>
          <cell r="K1833">
            <v>5417</v>
          </cell>
          <cell r="L1833">
            <v>5134</v>
          </cell>
          <cell r="M1833">
            <v>135</v>
          </cell>
          <cell r="N1833">
            <v>80.599999999999994</v>
          </cell>
          <cell r="O1833">
            <v>410120</v>
          </cell>
          <cell r="P1833">
            <v>693380</v>
          </cell>
          <cell r="Q1833">
            <v>413580</v>
          </cell>
          <cell r="R1833">
            <v>0</v>
          </cell>
          <cell r="S1833" t="str">
            <v>E</v>
          </cell>
          <cell r="T1833" t="str">
            <v>С</v>
          </cell>
          <cell r="U1833" t="str">
            <v>Изолация на външна стена , Изолация на под, Подмяна на дограма</v>
          </cell>
          <cell r="V1833">
            <v>263025</v>
          </cell>
          <cell r="W1833">
            <v>46.87</v>
          </cell>
          <cell r="X1833">
            <v>31563</v>
          </cell>
          <cell r="Y1833">
            <v>487254</v>
          </cell>
          <cell r="Z1833">
            <v>15.4375</v>
          </cell>
          <cell r="AA1833" t="str">
            <v>„НП за ЕЕ на МЖС"</v>
          </cell>
          <cell r="AB1833">
            <v>37.93</v>
          </cell>
        </row>
        <row r="1834">
          <cell r="A1834">
            <v>176853282</v>
          </cell>
          <cell r="B1834" t="str">
            <v>СДРУЖЕНИЕ НА СОБСТВЕНИЦИТЕ "ЖИВА ВОДА - БЛОК 1</v>
          </cell>
          <cell r="C1834" t="str">
            <v>МЖС</v>
          </cell>
          <cell r="D1834" t="str">
            <v>обл.КЮСТЕНДИЛ</v>
          </cell>
          <cell r="E1834" t="str">
            <v>общ.ДУПНИЦА</v>
          </cell>
          <cell r="F1834" t="str">
            <v>гр.ДУПНИЦА</v>
          </cell>
          <cell r="G1834" t="str">
            <v>"ЕВИДАНС ИНЖЕНЕРИНГ" ООД</v>
          </cell>
          <cell r="H1834" t="str">
            <v>409ЕВИ027</v>
          </cell>
          <cell r="I1834">
            <v>42352</v>
          </cell>
          <cell r="J1834" t="str">
            <v>1976</v>
          </cell>
          <cell r="K1834">
            <v>8468</v>
          </cell>
          <cell r="L1834">
            <v>7616</v>
          </cell>
          <cell r="M1834">
            <v>128.19999999999999</v>
          </cell>
          <cell r="N1834">
            <v>78.599999999999994</v>
          </cell>
          <cell r="O1834">
            <v>602603</v>
          </cell>
          <cell r="P1834">
            <v>946020</v>
          </cell>
          <cell r="Q1834">
            <v>78600</v>
          </cell>
          <cell r="R1834">
            <v>0</v>
          </cell>
          <cell r="S1834" t="str">
            <v>E</v>
          </cell>
          <cell r="T1834" t="str">
            <v>С</v>
          </cell>
          <cell r="U1834" t="str">
            <v>Изолация на външна стена , Изолация на под, Изолация на покрив, Мерки по осветление, Подмяна на дограма</v>
          </cell>
          <cell r="V1834">
            <v>365892</v>
          </cell>
          <cell r="W1834">
            <v>127.73</v>
          </cell>
          <cell r="X1834">
            <v>79981</v>
          </cell>
          <cell r="Y1834">
            <v>709508</v>
          </cell>
          <cell r="Z1834">
            <v>8.8709000000000007</v>
          </cell>
          <cell r="AA1834" t="str">
            <v>„НП за ЕЕ на МЖС"</v>
          </cell>
          <cell r="AB1834">
            <v>38.67</v>
          </cell>
        </row>
        <row r="1835">
          <cell r="A1835">
            <v>176862232</v>
          </cell>
          <cell r="B1835" t="str">
            <v>СДРУЖЕНИЕ НА СОБСТВЕНИЦИТЕ "гр.ДУПНИЦА, ж.к.БИСТРИЦА бл.7"</v>
          </cell>
          <cell r="C1835" t="str">
            <v>МЖС</v>
          </cell>
          <cell r="D1835" t="str">
            <v>обл.КЮСТЕНДИЛ</v>
          </cell>
          <cell r="E1835" t="str">
            <v>общ.ДУПНИЦА</v>
          </cell>
          <cell r="F1835" t="str">
            <v>гр.ДУПНИЦА</v>
          </cell>
          <cell r="G1835" t="str">
            <v>"ЕВИДАНС ИНЖЕНЕРИНГ" ООД</v>
          </cell>
          <cell r="H1835" t="str">
            <v>409ЕВИ028</v>
          </cell>
          <cell r="I1835">
            <v>42383</v>
          </cell>
          <cell r="J1835" t="str">
            <v>1990</v>
          </cell>
          <cell r="K1835">
            <v>4155</v>
          </cell>
          <cell r="L1835">
            <v>2980</v>
          </cell>
          <cell r="M1835">
            <v>179.4</v>
          </cell>
          <cell r="N1835">
            <v>83</v>
          </cell>
          <cell r="O1835">
            <v>310334</v>
          </cell>
          <cell r="P1835">
            <v>534522</v>
          </cell>
          <cell r="Q1835">
            <v>247800</v>
          </cell>
          <cell r="R1835">
            <v>0</v>
          </cell>
          <cell r="S1835" t="str">
            <v>F</v>
          </cell>
          <cell r="T1835" t="str">
            <v>С</v>
          </cell>
          <cell r="U1835" t="str">
            <v>Изолация на външна стена , Изолация на под, Изолация на покрив, Мерки по осветление, Подмяна на дограма</v>
          </cell>
          <cell r="V1835">
            <v>286750</v>
          </cell>
          <cell r="W1835">
            <v>90.78</v>
          </cell>
          <cell r="X1835">
            <v>59682</v>
          </cell>
          <cell r="Y1835">
            <v>494004</v>
          </cell>
          <cell r="Z1835">
            <v>8.2772000000000006</v>
          </cell>
          <cell r="AA1835" t="str">
            <v>„НП за ЕЕ на МЖС"</v>
          </cell>
          <cell r="AB1835">
            <v>53.64</v>
          </cell>
        </row>
        <row r="1836">
          <cell r="A1836">
            <v>176820497</v>
          </cell>
          <cell r="B1836" t="str">
            <v>Сдружение на собствениците "Гоце Делчев, жк Дунав бл.18,бл19,бл.20,бл.21,вх А,бл.21,вх Б,бл.22</v>
          </cell>
          <cell r="C1836" t="str">
            <v>МЖС</v>
          </cell>
          <cell r="D1836" t="str">
            <v>обл.БЛАГОЕВГРАД</v>
          </cell>
          <cell r="E1836" t="str">
            <v>общ.ГОЦЕ ДЕЛЧЕВ</v>
          </cell>
          <cell r="F1836" t="str">
            <v>гр.ГОЦЕ ДЕЛЧЕВ</v>
          </cell>
          <cell r="G1836" t="str">
            <v>"ЕВИДАНС ИНЖЕНЕРИНГ" ООД</v>
          </cell>
          <cell r="H1836" t="str">
            <v>409ЕВИ029</v>
          </cell>
          <cell r="I1836">
            <v>42518</v>
          </cell>
          <cell r="J1836" t="str">
            <v>1989</v>
          </cell>
          <cell r="K1836">
            <v>8985</v>
          </cell>
          <cell r="L1836">
            <v>8137</v>
          </cell>
          <cell r="M1836">
            <v>143.4</v>
          </cell>
          <cell r="N1836">
            <v>92.8</v>
          </cell>
          <cell r="O1836">
            <v>599338</v>
          </cell>
          <cell r="P1836">
            <v>1167789</v>
          </cell>
          <cell r="Q1836">
            <v>755780</v>
          </cell>
          <cell r="R1836">
            <v>0</v>
          </cell>
          <cell r="S1836" t="str">
            <v>E</v>
          </cell>
          <cell r="T1836" t="str">
            <v>С</v>
          </cell>
          <cell r="U1836" t="str">
            <v>Изолация на външна стена , Изолация на под, Изолация на покрив, Подмяна на дограма</v>
          </cell>
          <cell r="V1836">
            <v>444023.9</v>
          </cell>
          <cell r="W1836">
            <v>91.21</v>
          </cell>
          <cell r="X1836">
            <v>53283</v>
          </cell>
          <cell r="Y1836">
            <v>573466</v>
          </cell>
          <cell r="Z1836">
            <v>10.762600000000001</v>
          </cell>
          <cell r="AA1836" t="str">
            <v>„НП за ЕЕ на МЖС"</v>
          </cell>
          <cell r="AB1836">
            <v>38.020000000000003</v>
          </cell>
        </row>
        <row r="1837">
          <cell r="A1837">
            <v>176824420</v>
          </cell>
          <cell r="B1837" t="str">
            <v>Сдружение на собствениците "гр. Гоце Делчев, ул. Полковник Борис Дрангов, бл. 34, вх.А,Б,В,Г и Д"</v>
          </cell>
          <cell r="C1837" t="str">
            <v>МЖС-ГОЦЕ ДЕЛЧЕВ, "ПОЛК. Б. ДРАНГОВ", БЛ. 34</v>
          </cell>
          <cell r="D1837" t="str">
            <v>обл.БЛАГОЕВГРАД</v>
          </cell>
          <cell r="E1837" t="str">
            <v>общ.ГОЦЕ ДЕЛЧЕВ</v>
          </cell>
          <cell r="F1837" t="str">
            <v>гр.ГОЦЕ ДЕЛЧЕВ</v>
          </cell>
          <cell r="G1837" t="str">
            <v>"ЕВИДАНС ИНЖЕНЕРИНГ" ООД</v>
          </cell>
          <cell r="H1837" t="str">
            <v>409ЕВИ030</v>
          </cell>
          <cell r="I1837">
            <v>42518</v>
          </cell>
          <cell r="J1837" t="str">
            <v>1976</v>
          </cell>
          <cell r="K1837">
            <v>5372.95</v>
          </cell>
          <cell r="L1837">
            <v>4959</v>
          </cell>
          <cell r="M1837">
            <v>155.19999999999999</v>
          </cell>
          <cell r="N1837">
            <v>75.599999999999994</v>
          </cell>
          <cell r="O1837">
            <v>463660</v>
          </cell>
          <cell r="P1837">
            <v>769562</v>
          </cell>
          <cell r="Q1837">
            <v>375060</v>
          </cell>
          <cell r="R1837">
            <v>0</v>
          </cell>
          <cell r="S1837" t="str">
            <v>E</v>
          </cell>
          <cell r="T1837" t="str">
            <v>С</v>
          </cell>
          <cell r="U1837" t="str">
            <v>Изолация на външна стена , Изолация на под, Изолация на покрив, Подмяна на дограма</v>
          </cell>
          <cell r="V1837">
            <v>444025</v>
          </cell>
          <cell r="W1837">
            <v>92.21</v>
          </cell>
          <cell r="X1837">
            <v>53283</v>
          </cell>
          <cell r="Y1837">
            <v>573467</v>
          </cell>
          <cell r="Z1837">
            <v>10.762600000000001</v>
          </cell>
          <cell r="AA1837" t="str">
            <v>„НП за ЕЕ на МЖС"</v>
          </cell>
          <cell r="AB1837">
            <v>57.69</v>
          </cell>
        </row>
        <row r="1838">
          <cell r="A1838">
            <v>176824185</v>
          </cell>
          <cell r="B1838" t="str">
            <v>Сдружение на собствениците "гр. Гоце Делчев, ж.к. "Юг",бл.3, вх. А и вх. Б"</v>
          </cell>
          <cell r="C1838" t="str">
            <v>МЖС-ГОЦЕ ДЕЛЧЕВ, "ЮГ" БЛ. 3, ВХ. А И Б</v>
          </cell>
          <cell r="D1838" t="str">
            <v>обл.БЛАГОЕВГРАД</v>
          </cell>
          <cell r="E1838" t="str">
            <v>общ.ГОЦЕ ДЕЛЧЕВ</v>
          </cell>
          <cell r="F1838" t="str">
            <v>гр.ГОЦЕ ДЕЛЧЕВ</v>
          </cell>
          <cell r="G1838" t="str">
            <v>"ЕВИДАНС ИНЖЕНЕРИНГ" ООД</v>
          </cell>
          <cell r="H1838" t="str">
            <v>409ЕВИ031</v>
          </cell>
          <cell r="I1838">
            <v>42518</v>
          </cell>
          <cell r="J1838" t="str">
            <v>1979</v>
          </cell>
          <cell r="K1838">
            <v>3259.2</v>
          </cell>
          <cell r="L1838">
            <v>3107</v>
          </cell>
          <cell r="M1838">
            <v>120.2</v>
          </cell>
          <cell r="N1838">
            <v>86.8</v>
          </cell>
          <cell r="O1838">
            <v>233305</v>
          </cell>
          <cell r="P1838">
            <v>373358</v>
          </cell>
          <cell r="Q1838">
            <v>270174</v>
          </cell>
          <cell r="R1838">
            <v>0</v>
          </cell>
          <cell r="S1838" t="str">
            <v>E</v>
          </cell>
          <cell r="T1838" t="str">
            <v>С</v>
          </cell>
          <cell r="U1838" t="str">
            <v>Изолация на външна стена , Изолация на под, Изолация на покрив, Подмяна на дограма</v>
          </cell>
          <cell r="V1838">
            <v>444025</v>
          </cell>
          <cell r="W1838">
            <v>91.21</v>
          </cell>
          <cell r="X1838">
            <v>53283</v>
          </cell>
          <cell r="Y1838">
            <v>573467</v>
          </cell>
          <cell r="Z1838">
            <v>10.762600000000001</v>
          </cell>
          <cell r="AA1838" t="str">
            <v>„НП за ЕЕ на МЖС"</v>
          </cell>
          <cell r="AB1838">
            <v>118.92</v>
          </cell>
        </row>
        <row r="1839">
          <cell r="A1839">
            <v>176825537</v>
          </cell>
          <cell r="B1839" t="str">
            <v>Сдружение на собствениците "гр. Гоце Делчев, ж.к. "Юг", блок 6 вход А, блок 6 вход Б, блок 7"</v>
          </cell>
          <cell r="C1839" t="str">
            <v>МЖС-ГОЦЕ ДЕЛЧЕВ, "ЮГ", БЛ. 6-А И Б, БЛ. 7</v>
          </cell>
          <cell r="D1839" t="str">
            <v>обл.БЛАГОЕВГРАД</v>
          </cell>
          <cell r="E1839" t="str">
            <v>общ.ГОЦЕ ДЕЛЧЕВ</v>
          </cell>
          <cell r="F1839" t="str">
            <v>гр.ГОЦЕ ДЕЛЧЕВ</v>
          </cell>
          <cell r="G1839" t="str">
            <v>"ЕВИДАНС ИНЖЕНЕРИНГ" ООД</v>
          </cell>
          <cell r="H1839" t="str">
            <v>409ЕВИ032</v>
          </cell>
          <cell r="I1839">
            <v>42518</v>
          </cell>
          <cell r="J1839" t="str">
            <v>1980</v>
          </cell>
          <cell r="K1839">
            <v>4013.72</v>
          </cell>
          <cell r="L1839">
            <v>4542</v>
          </cell>
          <cell r="M1839">
            <v>135.4</v>
          </cell>
          <cell r="N1839">
            <v>92.6</v>
          </cell>
          <cell r="O1839">
            <v>301630</v>
          </cell>
          <cell r="P1839">
            <v>623069</v>
          </cell>
          <cell r="Q1839">
            <v>420488</v>
          </cell>
          <cell r="R1839">
            <v>0</v>
          </cell>
          <cell r="S1839" t="str">
            <v>E</v>
          </cell>
          <cell r="T1839" t="str">
            <v>С</v>
          </cell>
          <cell r="U1839" t="str">
            <v>Изолация на външна стена , Изолация на под, Изолация на покрив, Подмяна на дограма</v>
          </cell>
          <cell r="V1839">
            <v>444025</v>
          </cell>
          <cell r="W1839">
            <v>91.21</v>
          </cell>
          <cell r="X1839">
            <v>53283</v>
          </cell>
          <cell r="Y1839">
            <v>573467</v>
          </cell>
          <cell r="Z1839">
            <v>10.762600000000001</v>
          </cell>
          <cell r="AA1839" t="str">
            <v>„НП за ЕЕ на МЖС"</v>
          </cell>
          <cell r="AB1839">
            <v>71.260000000000005</v>
          </cell>
        </row>
        <row r="1840">
          <cell r="A1840">
            <v>176825690</v>
          </cell>
          <cell r="B1840" t="str">
            <v>Сдружение на собствениците "гр. Гоце Делчев, ж.к. "Дунав", бл. 23-26</v>
          </cell>
          <cell r="C1840" t="str">
            <v>МЖС</v>
          </cell>
          <cell r="D1840" t="str">
            <v>обл.БЛАГОЕВГРАД</v>
          </cell>
          <cell r="E1840" t="str">
            <v>общ.ГОЦЕ ДЕЛЧЕВ</v>
          </cell>
          <cell r="F1840" t="str">
            <v>гр.ГОЦЕ ДЕЛЧЕВ</v>
          </cell>
          <cell r="G1840" t="str">
            <v>"ЕВИДАНС ИНЖЕНЕРИНГ" ООД</v>
          </cell>
          <cell r="H1840" t="str">
            <v>409ЕВИ033</v>
          </cell>
          <cell r="I1840">
            <v>42518</v>
          </cell>
          <cell r="J1840" t="str">
            <v>1985</v>
          </cell>
          <cell r="K1840">
            <v>6894</v>
          </cell>
          <cell r="L1840">
            <v>6467</v>
          </cell>
          <cell r="M1840">
            <v>127.6</v>
          </cell>
          <cell r="N1840">
            <v>85</v>
          </cell>
          <cell r="O1840">
            <v>472989</v>
          </cell>
          <cell r="P1840">
            <v>825186</v>
          </cell>
          <cell r="Q1840">
            <v>548800</v>
          </cell>
          <cell r="R1840">
            <v>0</v>
          </cell>
          <cell r="S1840" t="str">
            <v>E</v>
          </cell>
          <cell r="T1840" t="str">
            <v>С</v>
          </cell>
          <cell r="U1840" t="str">
            <v>Изолация на външна стена , Изолация на под, Изолация на покрив, Подмяна на дограма</v>
          </cell>
          <cell r="V1840">
            <v>444025.32</v>
          </cell>
          <cell r="W1840">
            <v>91.12</v>
          </cell>
          <cell r="X1840">
            <v>53282.67</v>
          </cell>
          <cell r="Y1840">
            <v>573466.31999999995</v>
          </cell>
          <cell r="Z1840">
            <v>10.762700000000001</v>
          </cell>
          <cell r="AA1840" t="str">
            <v>„НП за ЕЕ на МЖС"</v>
          </cell>
          <cell r="AB1840">
            <v>53.8</v>
          </cell>
        </row>
        <row r="1841">
          <cell r="A1841">
            <v>176828041</v>
          </cell>
          <cell r="B1841" t="str">
            <v>Сдружение на собствениците "гр. Гоце Делчев, ж.к. Юг бл. 8 вх. А, бл. 8 вх. Б, бл. 9"</v>
          </cell>
          <cell r="C1841" t="str">
            <v>МЖС-ГОЦЕ ДЕЛЧЕВ, "ЮГ", БЛ. 8, А И Б, БЛ. 9</v>
          </cell>
          <cell r="D1841" t="str">
            <v>обл.БЛАГОЕВГРАД</v>
          </cell>
          <cell r="E1841" t="str">
            <v>общ.ГОЦЕ ДЕЛЧЕВ</v>
          </cell>
          <cell r="F1841" t="str">
            <v>гр.ГОЦЕ ДЕЛЧЕВ</v>
          </cell>
          <cell r="G1841" t="str">
            <v>"ЕВИДАНС ИНЖЕНЕРИНГ" ООД</v>
          </cell>
          <cell r="H1841" t="str">
            <v>409ЕВИ034</v>
          </cell>
          <cell r="I1841">
            <v>42518</v>
          </cell>
          <cell r="J1841" t="str">
            <v>1983</v>
          </cell>
          <cell r="K1841">
            <v>4386</v>
          </cell>
          <cell r="L1841">
            <v>4117</v>
          </cell>
          <cell r="M1841">
            <v>131.6</v>
          </cell>
          <cell r="N1841">
            <v>92.1</v>
          </cell>
          <cell r="O1841">
            <v>307595</v>
          </cell>
          <cell r="P1841">
            <v>491167</v>
          </cell>
          <cell r="Q1841">
            <v>328611</v>
          </cell>
          <cell r="R1841">
            <v>0</v>
          </cell>
          <cell r="S1841" t="str">
            <v>E</v>
          </cell>
          <cell r="T1841" t="str">
            <v>С</v>
          </cell>
          <cell r="U1841" t="str">
            <v>Изолация на външна стена , Изолация на под, Изолация на покрив, Мерки по осветление, Подмяна на дограма</v>
          </cell>
          <cell r="V1841">
            <v>164239</v>
          </cell>
          <cell r="W1841">
            <v>25.86</v>
          </cell>
          <cell r="X1841">
            <v>19989.62</v>
          </cell>
          <cell r="Y1841">
            <v>524468</v>
          </cell>
          <cell r="Z1841">
            <v>26.236999999999998</v>
          </cell>
          <cell r="AA1841" t="str">
            <v>„НП за ЕЕ на МЖС"</v>
          </cell>
          <cell r="AB1841">
            <v>33.43</v>
          </cell>
        </row>
        <row r="1842">
          <cell r="A1842">
            <v>176830067</v>
          </cell>
          <cell r="B1842" t="str">
            <v>Сдружение на собствениците "гр. Гоце Делчев, ул.Шипка N 7, ул. Пенчо Славейков N 16, ул. Пенчо Славе</v>
          </cell>
          <cell r="C1842" t="str">
            <v>МЖС-ГОЦЕ ДЕЛЧЕВ, "ШИПКА" 7, "П. СЛАВЕЙКОВ" 16 И 18</v>
          </cell>
          <cell r="D1842" t="str">
            <v>обл.БЛАГОЕВГРАД</v>
          </cell>
          <cell r="E1842" t="str">
            <v>общ.ГОЦЕ ДЕЛЧЕВ</v>
          </cell>
          <cell r="F1842" t="str">
            <v>гр.ГОЦЕ ДЕЛЧЕВ</v>
          </cell>
          <cell r="G1842" t="str">
            <v>"ЕВИДАНС ИНЖЕНЕРИНГ" ООД</v>
          </cell>
          <cell r="H1842" t="str">
            <v>409ЕВИ035</v>
          </cell>
          <cell r="I1842">
            <v>42518</v>
          </cell>
          <cell r="J1842" t="str">
            <v>1982</v>
          </cell>
          <cell r="K1842">
            <v>3176</v>
          </cell>
          <cell r="L1842">
            <v>2474</v>
          </cell>
          <cell r="M1842">
            <v>163.1</v>
          </cell>
          <cell r="N1842">
            <v>95.9</v>
          </cell>
          <cell r="O1842">
            <v>305339</v>
          </cell>
          <cell r="P1842">
            <v>403443</v>
          </cell>
          <cell r="Q1842">
            <v>237187</v>
          </cell>
          <cell r="R1842">
            <v>0</v>
          </cell>
          <cell r="S1842" t="str">
            <v>E</v>
          </cell>
          <cell r="T1842" t="str">
            <v>С</v>
          </cell>
          <cell r="U1842" t="str">
            <v>Изолация на външна стена , Изолация на под, Изолация на покрив, Мерки по осветление, Подмяна на дограма</v>
          </cell>
          <cell r="V1842">
            <v>168799</v>
          </cell>
          <cell r="W1842">
            <v>39.590000000000003</v>
          </cell>
          <cell r="X1842">
            <v>22940.09</v>
          </cell>
          <cell r="Y1842">
            <v>440636</v>
          </cell>
          <cell r="Z1842">
            <v>19.208100000000002</v>
          </cell>
          <cell r="AA1842" t="str">
            <v>„НП за ЕЕ на МЖС"</v>
          </cell>
          <cell r="AB1842">
            <v>41.83</v>
          </cell>
        </row>
        <row r="1843">
          <cell r="A1843">
            <v>176831660</v>
          </cell>
          <cell r="B1843" t="str">
            <v>Сдружение на собствениците "гр. Гоце Делчев, ж.к. Дунав, бл.9,бл.10,бл.11,бл.12</v>
          </cell>
          <cell r="C1843" t="str">
            <v>МЖС</v>
          </cell>
          <cell r="D1843" t="str">
            <v>обл.БЛАГОЕВГРАД</v>
          </cell>
          <cell r="E1843" t="str">
            <v>общ.ГОЦЕ ДЕЛЧЕВ</v>
          </cell>
          <cell r="F1843" t="str">
            <v>гр.ГОЦЕ ДЕЛЧЕВ</v>
          </cell>
          <cell r="G1843" t="str">
            <v>"ЕВИДАНС ИНЖЕНЕРИНГ" ООД</v>
          </cell>
          <cell r="H1843" t="str">
            <v>409ЕВИ036</v>
          </cell>
          <cell r="I1843">
            <v>42518</v>
          </cell>
          <cell r="J1843" t="str">
            <v>1984</v>
          </cell>
          <cell r="K1843">
            <v>6442</v>
          </cell>
          <cell r="L1843">
            <v>6292</v>
          </cell>
          <cell r="M1843">
            <v>139</v>
          </cell>
          <cell r="N1843">
            <v>90</v>
          </cell>
          <cell r="O1843">
            <v>507065</v>
          </cell>
          <cell r="P1843">
            <v>874952</v>
          </cell>
          <cell r="Q1843">
            <v>566470</v>
          </cell>
          <cell r="R1843">
            <v>0</v>
          </cell>
          <cell r="S1843" t="str">
            <v>E</v>
          </cell>
          <cell r="T1843" t="str">
            <v>С</v>
          </cell>
          <cell r="U1843" t="str">
            <v>Изолация на външна стена , Изолация на под, Изолация на покрив, Подмяна на дограма</v>
          </cell>
          <cell r="V1843">
            <v>444025.35</v>
          </cell>
          <cell r="W1843">
            <v>91.21</v>
          </cell>
          <cell r="X1843">
            <v>53282.1</v>
          </cell>
          <cell r="Y1843">
            <v>573467</v>
          </cell>
          <cell r="Z1843">
            <v>10.7628</v>
          </cell>
          <cell r="AA1843" t="str">
            <v>„НП за ЕЕ на МЖС"</v>
          </cell>
          <cell r="AB1843">
            <v>50.74</v>
          </cell>
        </row>
        <row r="1844">
          <cell r="A1844">
            <v>176831226</v>
          </cell>
          <cell r="B1844" t="str">
            <v>Сдружение на собствениците "гр. Гоце Делчев, ул. Драма 49, вх. А, вх. Б и вх. В"</v>
          </cell>
          <cell r="C1844" t="str">
            <v>МЖС-ГОЦЕ ДЕЛЧЕВ, "ДРАМА", БЛ. 49-А, Б, В</v>
          </cell>
          <cell r="D1844" t="str">
            <v>обл.БЛАГОЕВГРАД</v>
          </cell>
          <cell r="E1844" t="str">
            <v>общ.ГОЦЕ ДЕЛЧЕВ</v>
          </cell>
          <cell r="F1844" t="str">
            <v>гр.ГОЦЕ ДЕЛЧЕВ</v>
          </cell>
          <cell r="G1844" t="str">
            <v>"ЕВИДАНС ИНЖЕНЕРИНГ" ООД</v>
          </cell>
          <cell r="H1844" t="str">
            <v>409ЕВИ037</v>
          </cell>
          <cell r="I1844">
            <v>42518</v>
          </cell>
          <cell r="J1844" t="str">
            <v>1990</v>
          </cell>
          <cell r="K1844">
            <v>2835</v>
          </cell>
          <cell r="L1844">
            <v>2696</v>
          </cell>
          <cell r="M1844">
            <v>141.4</v>
          </cell>
          <cell r="N1844">
            <v>87.6</v>
          </cell>
          <cell r="O1844">
            <v>266077</v>
          </cell>
          <cell r="P1844">
            <v>381299</v>
          </cell>
          <cell r="Q1844">
            <v>237722</v>
          </cell>
          <cell r="R1844">
            <v>0</v>
          </cell>
          <cell r="S1844" t="str">
            <v>E</v>
          </cell>
          <cell r="T1844" t="str">
            <v>С</v>
          </cell>
          <cell r="U1844" t="str">
            <v>Изолация на външна стена , Изолация на под, Изолация на покрив, Подмяна на дограма</v>
          </cell>
          <cell r="V1844">
            <v>444025</v>
          </cell>
          <cell r="W1844">
            <v>91.21</v>
          </cell>
          <cell r="X1844">
            <v>53283</v>
          </cell>
          <cell r="Y1844">
            <v>573467</v>
          </cell>
          <cell r="Z1844">
            <v>10.762600000000001</v>
          </cell>
          <cell r="AA1844" t="str">
            <v>„НП за ЕЕ на МЖС"</v>
          </cell>
          <cell r="AB1844">
            <v>116.45</v>
          </cell>
        </row>
        <row r="1845">
          <cell r="A1845">
            <v>176831285</v>
          </cell>
          <cell r="B1845" t="str">
            <v>Сдружение на собствениците "гр. Гоце Делчев, ул. Щип 2, вход А, вход Б"</v>
          </cell>
          <cell r="C1845" t="str">
            <v>МЖС-ГОЦЕ ДЕЛЧЕВ, "ЩИП" 2</v>
          </cell>
          <cell r="D1845" t="str">
            <v>обл.БЛАГОЕВГРАД</v>
          </cell>
          <cell r="E1845" t="str">
            <v>общ.ГОЦЕ ДЕЛЧЕВ</v>
          </cell>
          <cell r="F1845" t="str">
            <v>гр.ГОЦЕ ДЕЛЧЕВ</v>
          </cell>
          <cell r="G1845" t="str">
            <v>"ЕВИДАНС ИНЖЕНЕРИНГ" ООД</v>
          </cell>
          <cell r="H1845" t="str">
            <v>409ЕВИ038</v>
          </cell>
          <cell r="I1845">
            <v>42518</v>
          </cell>
          <cell r="J1845" t="str">
            <v>1998</v>
          </cell>
          <cell r="K1845">
            <v>9580.4500000000007</v>
          </cell>
          <cell r="L1845">
            <v>9104</v>
          </cell>
          <cell r="M1845">
            <v>140.1</v>
          </cell>
          <cell r="N1845">
            <v>76.099999999999994</v>
          </cell>
          <cell r="O1845">
            <v>758213</v>
          </cell>
          <cell r="P1845">
            <v>1275918</v>
          </cell>
          <cell r="Q1845">
            <v>697897</v>
          </cell>
          <cell r="R1845">
            <v>0</v>
          </cell>
          <cell r="S1845" t="str">
            <v>D</v>
          </cell>
          <cell r="T1845" t="str">
            <v>С</v>
          </cell>
          <cell r="U1845" t="str">
            <v>Изолация на външна стена , Изолация на под, Изолация на покрив, Мерки по осветление, Подмяна на дограма</v>
          </cell>
          <cell r="V1845">
            <v>583940</v>
          </cell>
          <cell r="W1845">
            <v>110.24</v>
          </cell>
          <cell r="X1845">
            <v>74204.03</v>
          </cell>
          <cell r="Y1845">
            <v>1028643</v>
          </cell>
          <cell r="Z1845">
            <v>13.862299999999999</v>
          </cell>
          <cell r="AA1845" t="str">
            <v>„НП за ЕЕ на МЖС"</v>
          </cell>
          <cell r="AB1845">
            <v>45.76</v>
          </cell>
        </row>
        <row r="1846">
          <cell r="A1846">
            <v>176835114</v>
          </cell>
          <cell r="B1846" t="str">
            <v>Сдружение на собствениците "Гоце Делчев, ж.к. "Юг", Блок 1, вход А и Б</v>
          </cell>
          <cell r="C1846" t="str">
            <v>МЖС</v>
          </cell>
          <cell r="D1846" t="str">
            <v>обл.БЛАГОЕВГРАД</v>
          </cell>
          <cell r="E1846" t="str">
            <v>общ.ГОЦЕ ДЕЛЧЕВ</v>
          </cell>
          <cell r="F1846" t="str">
            <v>гр.ГОЦЕ ДЕЛЧЕВ</v>
          </cell>
          <cell r="G1846" t="str">
            <v>"ЕВИДАНС ИНЖЕНЕРИНГ" ООД</v>
          </cell>
          <cell r="H1846" t="str">
            <v>409ЕВИ039</v>
          </cell>
          <cell r="I1846">
            <v>42518</v>
          </cell>
          <cell r="J1846" t="str">
            <v>1981</v>
          </cell>
          <cell r="K1846">
            <v>2458</v>
          </cell>
          <cell r="L1846">
            <v>2293</v>
          </cell>
          <cell r="M1846">
            <v>135.4</v>
          </cell>
          <cell r="N1846">
            <v>89.4</v>
          </cell>
          <cell r="O1846">
            <v>188888</v>
          </cell>
          <cell r="P1846">
            <v>310314</v>
          </cell>
          <cell r="Q1846">
            <v>204900</v>
          </cell>
          <cell r="R1846">
            <v>0</v>
          </cell>
          <cell r="S1846" t="str">
            <v>E</v>
          </cell>
          <cell r="T1846" t="str">
            <v>С</v>
          </cell>
          <cell r="U1846" t="str">
            <v>Изолация на външна стена , Изолация на под, Изолация на покрив, Подмяна на дограма</v>
          </cell>
          <cell r="V1846">
            <v>444026.9</v>
          </cell>
          <cell r="W1846">
            <v>91.11</v>
          </cell>
          <cell r="X1846">
            <v>53282</v>
          </cell>
          <cell r="Y1846">
            <v>573467</v>
          </cell>
          <cell r="Z1846">
            <v>10.7628</v>
          </cell>
          <cell r="AA1846" t="str">
            <v>„НП за ЕЕ на МЖС"</v>
          </cell>
          <cell r="AB1846">
            <v>143.08000000000001</v>
          </cell>
        </row>
        <row r="1847">
          <cell r="A1847">
            <v>176836853</v>
          </cell>
          <cell r="B1847" t="str">
            <v>Сдружение на собствениците "гр. Гоце Делчев, ж.к. Дунав, бл. 7, блок 8"</v>
          </cell>
          <cell r="C1847" t="str">
            <v>МЖС-ГОЦЕ ДЕЛЧЕВ, "ДУНАВ", БЛ. 7, БЛ. 8</v>
          </cell>
          <cell r="D1847" t="str">
            <v>обл.БЛАГОЕВГРАД</v>
          </cell>
          <cell r="E1847" t="str">
            <v>общ.ГОЦЕ ДЕЛЧЕВ</v>
          </cell>
          <cell r="F1847" t="str">
            <v>гр.ГОЦЕ ДЕЛЧЕВ</v>
          </cell>
          <cell r="G1847" t="str">
            <v>"ЕВИДАНС ИНЖЕНЕРИНГ" ООД</v>
          </cell>
          <cell r="H1847" t="str">
            <v>409ЕВИ040</v>
          </cell>
          <cell r="I1847">
            <v>42518</v>
          </cell>
          <cell r="J1847" t="str">
            <v>1984</v>
          </cell>
          <cell r="K1847">
            <v>2838</v>
          </cell>
          <cell r="L1847">
            <v>2659</v>
          </cell>
          <cell r="M1847">
            <v>149.6</v>
          </cell>
          <cell r="N1847">
            <v>88.5</v>
          </cell>
          <cell r="O1847">
            <v>252127</v>
          </cell>
          <cell r="P1847">
            <v>397854</v>
          </cell>
          <cell r="Q1847">
            <v>235419</v>
          </cell>
          <cell r="R1847">
            <v>0</v>
          </cell>
          <cell r="S1847" t="str">
            <v>E</v>
          </cell>
          <cell r="T1847" t="str">
            <v>С</v>
          </cell>
          <cell r="U1847" t="str">
            <v>Изолация на външна стена , Изолация на под, Изолация на покрив, Подмяна на дограма</v>
          </cell>
          <cell r="V1847">
            <v>444025</v>
          </cell>
          <cell r="W1847">
            <v>91.21</v>
          </cell>
          <cell r="X1847">
            <v>53283</v>
          </cell>
          <cell r="Y1847">
            <v>573467</v>
          </cell>
          <cell r="Z1847">
            <v>10.762600000000001</v>
          </cell>
          <cell r="AA1847" t="str">
            <v>„НП за ЕЕ на МЖС"</v>
          </cell>
          <cell r="AB1847">
            <v>111.6</v>
          </cell>
        </row>
        <row r="1848">
          <cell r="A1848">
            <v>176838377</v>
          </cell>
          <cell r="B1848" t="str">
            <v>Сдружение на собствениците "гр. Гоце Делчев, ул. Драма 49, вх.Г,вх.Д,вх. Е"</v>
          </cell>
          <cell r="C1848" t="str">
            <v>МЖС-ГОЦЕ ДЕЛЧЕВ, "ДРАМА", БЛ. 49</v>
          </cell>
          <cell r="D1848" t="str">
            <v>обл.БЛАГОЕВГРАД</v>
          </cell>
          <cell r="E1848" t="str">
            <v>общ.ГОЦЕ ДЕЛЧЕВ</v>
          </cell>
          <cell r="F1848" t="str">
            <v>гр.ГОЦЕ ДЕЛЧЕВ</v>
          </cell>
          <cell r="G1848" t="str">
            <v>"ЕВИДАНС ИНЖЕНЕРИНГ" ООД</v>
          </cell>
          <cell r="H1848" t="str">
            <v>409ЕВИ041</v>
          </cell>
          <cell r="I1848">
            <v>42518</v>
          </cell>
          <cell r="J1848" t="str">
            <v>1992</v>
          </cell>
          <cell r="K1848">
            <v>3064</v>
          </cell>
          <cell r="L1848">
            <v>2976</v>
          </cell>
          <cell r="M1848">
            <v>153</v>
          </cell>
          <cell r="N1848">
            <v>92.8</v>
          </cell>
          <cell r="O1848">
            <v>296427</v>
          </cell>
          <cell r="P1848">
            <v>455213</v>
          </cell>
          <cell r="Q1848">
            <v>276101</v>
          </cell>
          <cell r="R1848">
            <v>0</v>
          </cell>
          <cell r="S1848" t="str">
            <v>E</v>
          </cell>
          <cell r="T1848" t="str">
            <v>С</v>
          </cell>
          <cell r="U1848" t="str">
            <v>Изолация на външна стена , Изолация на под, Изолация на покрив, Подмяна на дограма</v>
          </cell>
          <cell r="V1848">
            <v>444025</v>
          </cell>
          <cell r="W1848">
            <v>91.21</v>
          </cell>
          <cell r="X1848">
            <v>53283</v>
          </cell>
          <cell r="Y1848">
            <v>573467</v>
          </cell>
          <cell r="Z1848">
            <v>10.762600000000001</v>
          </cell>
          <cell r="AA1848" t="str">
            <v>„НП за ЕЕ на МЖС"</v>
          </cell>
          <cell r="AB1848">
            <v>97.54</v>
          </cell>
        </row>
        <row r="1849">
          <cell r="A1849">
            <v>176840684</v>
          </cell>
          <cell r="B1849" t="str">
            <v>Сдружение на собствениците "гр. Гоце Делчев, ж.к. "Дунав", бл. 4, бл. 5, бл. 6"</v>
          </cell>
          <cell r="C1849" t="str">
            <v>МЖС-ГОЦЕ ДЕЛЧЕВ, "ДУНАВ", БЛ. 4, 5, 6</v>
          </cell>
          <cell r="D1849" t="str">
            <v>обл.БЛАГОЕВГРАД</v>
          </cell>
          <cell r="E1849" t="str">
            <v>общ.ГОЦЕ ДЕЛЧЕВ</v>
          </cell>
          <cell r="F1849" t="str">
            <v>гр.ГОЦЕ ДЕЛЧЕВ</v>
          </cell>
          <cell r="G1849" t="str">
            <v>"ЕВИДАНС ИНЖЕНЕРИНГ" ООД</v>
          </cell>
          <cell r="H1849" t="str">
            <v>409ЕВИ042</v>
          </cell>
          <cell r="I1849">
            <v>42518</v>
          </cell>
          <cell r="J1849" t="str">
            <v>1983</v>
          </cell>
          <cell r="K1849">
            <v>3930</v>
          </cell>
          <cell r="L1849">
            <v>3712</v>
          </cell>
          <cell r="M1849">
            <v>145.5</v>
          </cell>
          <cell r="N1849">
            <v>89.7</v>
          </cell>
          <cell r="O1849">
            <v>287326</v>
          </cell>
          <cell r="P1849">
            <v>540014</v>
          </cell>
          <cell r="Q1849">
            <v>333258</v>
          </cell>
          <cell r="R1849">
            <v>0</v>
          </cell>
          <cell r="S1849" t="str">
            <v>E</v>
          </cell>
          <cell r="T1849" t="str">
            <v>С</v>
          </cell>
          <cell r="U1849" t="str">
            <v>Изолация на външна стена , Изолация на под, Изолация на покрив, Подмяна на дограма</v>
          </cell>
          <cell r="V1849">
            <v>444025</v>
          </cell>
          <cell r="W1849">
            <v>91.21</v>
          </cell>
          <cell r="X1849">
            <v>53283</v>
          </cell>
          <cell r="Y1849">
            <v>573467</v>
          </cell>
          <cell r="Z1849">
            <v>10.762600000000001</v>
          </cell>
          <cell r="AA1849" t="str">
            <v>„НП за ЕЕ на МЖС"</v>
          </cell>
          <cell r="AB1849">
            <v>82.22</v>
          </cell>
        </row>
        <row r="1850">
          <cell r="A1850">
            <v>176841697</v>
          </cell>
          <cell r="B1850" t="str">
            <v>Сдружение на собствениците " гр. Гоце Делчев, ул. Илинден 1, 3 и 5</v>
          </cell>
          <cell r="C1850" t="str">
            <v>МЖС</v>
          </cell>
          <cell r="D1850" t="str">
            <v>обл.БЛАГОЕВГРАД</v>
          </cell>
          <cell r="E1850" t="str">
            <v>общ.ГОЦЕ ДЕЛЧЕВ</v>
          </cell>
          <cell r="F1850" t="str">
            <v>гр.ГОЦЕ ДЕЛЧЕВ</v>
          </cell>
          <cell r="G1850" t="str">
            <v>"ЕВИДАНС ИНЖЕНЕРИНГ" ООД</v>
          </cell>
          <cell r="H1850" t="str">
            <v>409ЕВИ043</v>
          </cell>
          <cell r="I1850">
            <v>42518</v>
          </cell>
          <cell r="J1850" t="str">
            <v>1978</v>
          </cell>
          <cell r="K1850">
            <v>4636</v>
          </cell>
          <cell r="L1850">
            <v>3560</v>
          </cell>
          <cell r="M1850">
            <v>206.6</v>
          </cell>
          <cell r="N1850">
            <v>97.9</v>
          </cell>
          <cell r="O1850">
            <v>545077</v>
          </cell>
          <cell r="P1850">
            <v>735581</v>
          </cell>
          <cell r="Q1850">
            <v>348500</v>
          </cell>
          <cell r="R1850">
            <v>0</v>
          </cell>
          <cell r="S1850" t="str">
            <v>E</v>
          </cell>
          <cell r="T1850" t="str">
            <v>С</v>
          </cell>
          <cell r="U1850" t="str">
            <v>Изолация на външна стена , Изолация на под, Изолация на покрив, Подмяна на дограма</v>
          </cell>
          <cell r="V1850">
            <v>444025.4</v>
          </cell>
          <cell r="W1850">
            <v>91.22</v>
          </cell>
          <cell r="X1850">
            <v>53282.400000000001</v>
          </cell>
          <cell r="Y1850">
            <v>573466.5</v>
          </cell>
          <cell r="Z1850">
            <v>10.762700000000001</v>
          </cell>
          <cell r="AA1850" t="str">
            <v>„НП за ЕЕ на МЖС"</v>
          </cell>
          <cell r="AB1850">
            <v>60.36</v>
          </cell>
        </row>
        <row r="1851">
          <cell r="A1851">
            <v>176849628</v>
          </cell>
          <cell r="B1851" t="str">
            <v>Сдружение на собствениците "гр. Гоце Делчев, ж.к. Юг, блок 4 вход А и вход Б, блок 5"</v>
          </cell>
          <cell r="C1851" t="str">
            <v>МЖС-ГОЦЕ ДЕЛЧЕВ, "ЮГ", БЛ. 4 И 5</v>
          </cell>
          <cell r="D1851" t="str">
            <v>обл.БЛАГОЕВГРАД</v>
          </cell>
          <cell r="E1851" t="str">
            <v>общ.ГОЦЕ ДЕЛЧЕВ</v>
          </cell>
          <cell r="F1851" t="str">
            <v>гр.ГОЦЕ ДЕЛЧЕВ</v>
          </cell>
          <cell r="G1851" t="str">
            <v>"ЕВИДАНС ИНЖЕНЕРИНГ" ООД</v>
          </cell>
          <cell r="H1851" t="str">
            <v>409ЕВИ044</v>
          </cell>
          <cell r="I1851">
            <v>42518</v>
          </cell>
          <cell r="J1851" t="str">
            <v>1980</v>
          </cell>
          <cell r="K1851">
            <v>5418.27</v>
          </cell>
          <cell r="L1851">
            <v>4931</v>
          </cell>
          <cell r="M1851">
            <v>132.19999999999999</v>
          </cell>
          <cell r="N1851">
            <v>91.4</v>
          </cell>
          <cell r="O1851">
            <v>413832</v>
          </cell>
          <cell r="P1851">
            <v>651777</v>
          </cell>
          <cell r="Q1851">
            <v>450249</v>
          </cell>
          <cell r="R1851">
            <v>0</v>
          </cell>
          <cell r="S1851" t="str">
            <v>E</v>
          </cell>
          <cell r="T1851" t="str">
            <v>С</v>
          </cell>
          <cell r="U1851" t="str">
            <v>Изолация на външна стена , Изолация на под, Изолация на покрив, Подмяна на дограма</v>
          </cell>
          <cell r="V1851">
            <v>444025</v>
          </cell>
          <cell r="W1851">
            <v>91.21</v>
          </cell>
          <cell r="X1851">
            <v>53283</v>
          </cell>
          <cell r="Y1851">
            <v>573467</v>
          </cell>
          <cell r="Z1851">
            <v>10.762600000000001</v>
          </cell>
          <cell r="AA1851" t="str">
            <v>„НП за ЕЕ на МЖС"</v>
          </cell>
          <cell r="AB1851">
            <v>68.12</v>
          </cell>
        </row>
        <row r="1852">
          <cell r="A1852">
            <v>176855825</v>
          </cell>
          <cell r="B1852" t="str">
            <v>Сдружение на собствениците "гр. Гоце Делчев, ул. Драма 51. вход А, вход Б, вход В, вход Г"</v>
          </cell>
          <cell r="C1852" t="str">
            <v>МЖС</v>
          </cell>
          <cell r="D1852" t="str">
            <v>обл.БЛАГОЕВГРАД</v>
          </cell>
          <cell r="E1852" t="str">
            <v>общ.ГОЦЕ ДЕЛЧЕВ</v>
          </cell>
          <cell r="F1852" t="str">
            <v>гр.ГОЦЕ ДЕЛЧЕВ</v>
          </cell>
          <cell r="G1852" t="str">
            <v>"ЕВИДАНС ИНЖЕНЕРИНГ" ООД</v>
          </cell>
          <cell r="H1852" t="str">
            <v>409ЕВИ045</v>
          </cell>
          <cell r="I1852">
            <v>42518</v>
          </cell>
          <cell r="J1852" t="str">
            <v>1990</v>
          </cell>
          <cell r="K1852">
            <v>7278.4</v>
          </cell>
          <cell r="L1852">
            <v>6645</v>
          </cell>
          <cell r="M1852">
            <v>125.9</v>
          </cell>
          <cell r="N1852">
            <v>73</v>
          </cell>
          <cell r="O1852">
            <v>510653</v>
          </cell>
          <cell r="P1852">
            <v>836398</v>
          </cell>
          <cell r="Q1852">
            <v>485000</v>
          </cell>
          <cell r="R1852">
            <v>0</v>
          </cell>
          <cell r="S1852" t="str">
            <v>E</v>
          </cell>
          <cell r="T1852" t="str">
            <v>С</v>
          </cell>
          <cell r="U1852" t="str">
            <v>Изолация на външна стена , Изолация на под, Изолация на покрив, Подмяна на дограма</v>
          </cell>
          <cell r="V1852">
            <v>444025</v>
          </cell>
          <cell r="W1852">
            <v>91.11</v>
          </cell>
          <cell r="X1852">
            <v>53282.6</v>
          </cell>
          <cell r="Y1852">
            <v>573466</v>
          </cell>
          <cell r="Z1852">
            <v>10.762700000000001</v>
          </cell>
          <cell r="AA1852" t="str">
            <v>„НП за ЕЕ на МЖС"</v>
          </cell>
          <cell r="AB1852">
            <v>53.08</v>
          </cell>
        </row>
        <row r="1853">
          <cell r="A1853">
            <v>176860384</v>
          </cell>
          <cell r="B1853" t="str">
            <v>Сдружение на собствениците "гр. Гоце Делчев, ул. Илинден 8</v>
          </cell>
          <cell r="C1853" t="str">
            <v>МЖС</v>
          </cell>
          <cell r="D1853" t="str">
            <v>обл.БЛАГОЕВГРАД</v>
          </cell>
          <cell r="E1853" t="str">
            <v>общ.ГОЦЕ ДЕЛЧЕВ</v>
          </cell>
          <cell r="F1853" t="str">
            <v>гр.ГОЦЕ ДЕЛЧЕВ</v>
          </cell>
          <cell r="G1853" t="str">
            <v>"ЕВИДАНС ИНЖЕНЕРИНГ" ООД</v>
          </cell>
          <cell r="H1853" t="str">
            <v>409ЕВИ046</v>
          </cell>
          <cell r="I1853">
            <v>42518</v>
          </cell>
          <cell r="J1853" t="str">
            <v>1974</v>
          </cell>
          <cell r="K1853">
            <v>3510</v>
          </cell>
          <cell r="L1853">
            <v>3289</v>
          </cell>
          <cell r="M1853">
            <v>1408</v>
          </cell>
          <cell r="N1853">
            <v>74.8</v>
          </cell>
          <cell r="O1853">
            <v>270805</v>
          </cell>
          <cell r="P1853">
            <v>463134</v>
          </cell>
          <cell r="Q1853">
            <v>245900</v>
          </cell>
          <cell r="R1853">
            <v>0</v>
          </cell>
          <cell r="S1853" t="str">
            <v>E</v>
          </cell>
          <cell r="T1853" t="str">
            <v>С</v>
          </cell>
          <cell r="U1853" t="str">
            <v>Изолация на външна стена , Изолация на под, Изолация на покрив, Подмяна на дограма</v>
          </cell>
          <cell r="V1853">
            <v>444026</v>
          </cell>
          <cell r="W1853">
            <v>91.12</v>
          </cell>
          <cell r="X1853">
            <v>53283.6</v>
          </cell>
          <cell r="Y1853">
            <v>573467</v>
          </cell>
          <cell r="Z1853">
            <v>10.762499999999999</v>
          </cell>
          <cell r="AA1853" t="str">
            <v>„НП за ЕЕ на МЖС"</v>
          </cell>
          <cell r="AB1853">
            <v>95.87</v>
          </cell>
        </row>
        <row r="1854">
          <cell r="A1854">
            <v>176884321</v>
          </cell>
          <cell r="B1854" t="str">
            <v>СДРУЖЕНИЕ НА СОБСТВЕНИЦИТЕ "ЕДИНСТВО-2015", ГР. ПАЗАРДЖИК, УЛ. СТЕФАН КАРАДЖА #15</v>
          </cell>
          <cell r="C1854" t="str">
            <v>МЖС</v>
          </cell>
          <cell r="D1854" t="str">
            <v>обл.ПАЗАРДЖИК</v>
          </cell>
          <cell r="E1854" t="str">
            <v>общ.ПАЗАРДЖИК</v>
          </cell>
          <cell r="F1854" t="str">
            <v>гр.ПАЗАРДЖИК</v>
          </cell>
          <cell r="G1854" t="str">
            <v>"ЕВИДАНС ИНЖЕНЕРИНГ" ООД</v>
          </cell>
          <cell r="H1854" t="str">
            <v>409ЕВИ049</v>
          </cell>
          <cell r="I1854">
            <v>42563</v>
          </cell>
          <cell r="J1854" t="str">
            <v>1979</v>
          </cell>
          <cell r="K1854">
            <v>5394.7</v>
          </cell>
          <cell r="L1854">
            <v>4871</v>
          </cell>
          <cell r="M1854">
            <v>169.6</v>
          </cell>
          <cell r="N1854">
            <v>83</v>
          </cell>
          <cell r="O1854">
            <v>460723</v>
          </cell>
          <cell r="P1854">
            <v>825973</v>
          </cell>
          <cell r="Q1854">
            <v>404000</v>
          </cell>
          <cell r="R1854">
            <v>0</v>
          </cell>
          <cell r="S1854" t="str">
            <v>E</v>
          </cell>
          <cell r="T1854" t="str">
            <v>С</v>
          </cell>
          <cell r="U1854" t="str">
            <v>Изолация на външна стена , Изолация на под, Изолация на покрив, Мерки по абонатна станция, Подмяна на дограма</v>
          </cell>
          <cell r="V1854">
            <v>424702</v>
          </cell>
          <cell r="W1854">
            <v>76.41</v>
          </cell>
          <cell r="X1854">
            <v>53164</v>
          </cell>
          <cell r="Y1854">
            <v>733855</v>
          </cell>
          <cell r="Z1854">
            <v>13.803599999999999</v>
          </cell>
          <cell r="AA1854" t="str">
            <v>„НП за ЕЕ на МЖС"</v>
          </cell>
          <cell r="AB1854">
            <v>51.41</v>
          </cell>
        </row>
        <row r="1855">
          <cell r="A1855">
            <v>176887303</v>
          </cell>
          <cell r="B1855" t="str">
            <v>СДРУЖЕНИЕ НА СОБСТВЕНИЦИТЕ "ЕДИНСТВО", ул."КОЧО ЧЕСТИМЕНСКИ" #8, ул."РАЙКО ДАСКАЛОВ"#45/47,ГР.ПАЗАРД</v>
          </cell>
          <cell r="C1855" t="str">
            <v>МЖС</v>
          </cell>
          <cell r="D1855" t="str">
            <v>обл.ПАЗАРДЖИК</v>
          </cell>
          <cell r="E1855" t="str">
            <v>общ.ПАЗАРДЖИК</v>
          </cell>
          <cell r="F1855" t="str">
            <v>гр.ПАЗАРДЖИК</v>
          </cell>
          <cell r="G1855" t="str">
            <v>"ЕВИДАНС ИНЖЕНЕРИНГ" ООД</v>
          </cell>
          <cell r="H1855" t="str">
            <v>409ЕВИ050</v>
          </cell>
          <cell r="I1855">
            <v>42563</v>
          </cell>
          <cell r="J1855" t="str">
            <v>1978</v>
          </cell>
          <cell r="K1855">
            <v>5391</v>
          </cell>
          <cell r="L1855">
            <v>5089</v>
          </cell>
          <cell r="M1855">
            <v>205.3</v>
          </cell>
          <cell r="N1855">
            <v>94</v>
          </cell>
          <cell r="O1855">
            <v>580674</v>
          </cell>
          <cell r="P1855">
            <v>1044063</v>
          </cell>
          <cell r="Q1855">
            <v>478500</v>
          </cell>
          <cell r="R1855">
            <v>0</v>
          </cell>
          <cell r="S1855" t="str">
            <v>F</v>
          </cell>
          <cell r="T1855" t="str">
            <v>С</v>
          </cell>
          <cell r="U1855" t="str">
            <v>Изолация на външна стена , Изолация на под, Изолация на покрив, Мерки по осветление, Подмяна на дограма</v>
          </cell>
          <cell r="V1855">
            <v>569820.30000000005</v>
          </cell>
          <cell r="W1855">
            <v>122.18</v>
          </cell>
          <cell r="X1855">
            <v>74923.8</v>
          </cell>
          <cell r="Y1855">
            <v>795406.6</v>
          </cell>
          <cell r="Z1855">
            <v>10.616199999999999</v>
          </cell>
          <cell r="AA1855" t="str">
            <v>„НП за ЕЕ на МЖС"</v>
          </cell>
          <cell r="AB1855">
            <v>54.57</v>
          </cell>
        </row>
        <row r="1856">
          <cell r="A1856">
            <v>176826186</v>
          </cell>
          <cell r="B1856" t="str">
            <v>СДРУЖЕНИЕ НА СОБСТВЕНИЦИТЕ"НИКОЛА ВАПЦАРОВ"-ГР.ВЕЛИНГРАД,УЛ.НИКОЛА ВАПЦАРОВ # 38,ВХ.А и ВХ.Б</v>
          </cell>
          <cell r="C1856" t="str">
            <v>МЖС</v>
          </cell>
          <cell r="D1856" t="str">
            <v>обл.ПАЗАРДЖИК</v>
          </cell>
          <cell r="E1856" t="str">
            <v>общ.ВЕЛИНГРАД</v>
          </cell>
          <cell r="F1856" t="str">
            <v>гр.ВЕЛИНГРАД</v>
          </cell>
          <cell r="G1856" t="str">
            <v>"СОЛАР ПРОДЖЕКТ" ООД</v>
          </cell>
          <cell r="H1856" t="str">
            <v>412СЛП001</v>
          </cell>
          <cell r="I1856">
            <v>42602</v>
          </cell>
          <cell r="J1856" t="str">
            <v>1983</v>
          </cell>
          <cell r="K1856">
            <v>3306.8</v>
          </cell>
          <cell r="L1856">
            <v>2688</v>
          </cell>
          <cell r="M1856">
            <v>266.89999999999998</v>
          </cell>
          <cell r="N1856">
            <v>114.5</v>
          </cell>
          <cell r="O1856">
            <v>338161</v>
          </cell>
          <cell r="P1856">
            <v>609924</v>
          </cell>
          <cell r="Q1856">
            <v>343790</v>
          </cell>
          <cell r="R1856">
            <v>0</v>
          </cell>
          <cell r="S1856" t="str">
            <v>F</v>
          </cell>
          <cell r="T1856" t="str">
            <v>С</v>
          </cell>
          <cell r="U1856" t="str">
            <v>Изолация на външна стена , Изолация на под, Изолация на покрив, Мерки по осветление, Подмяна на дограма</v>
          </cell>
          <cell r="V1856">
            <v>326850.98</v>
          </cell>
          <cell r="W1856">
            <v>48.55</v>
          </cell>
          <cell r="X1856">
            <v>28385.16</v>
          </cell>
          <cell r="Y1856">
            <v>216883.33</v>
          </cell>
          <cell r="Z1856">
            <v>7.6406999999999998</v>
          </cell>
          <cell r="AA1856" t="str">
            <v>„НП за ЕЕ на МЖС"</v>
          </cell>
          <cell r="AB1856">
            <v>53.58</v>
          </cell>
        </row>
        <row r="1857">
          <cell r="A1857">
            <v>176868616</v>
          </cell>
          <cell r="B1857" t="str">
            <v>СДРУЖЕНИЕ НА СОБСТВЕНИЦИТЕ"ГР.ВЕЛИНГРАД,ОБЩИНА ВЕЛИНГРАД,"УЛ.ПЕТЪР БЕРОН # 57</v>
          </cell>
          <cell r="C1857" t="str">
            <v>МЖС</v>
          </cell>
          <cell r="D1857" t="str">
            <v>обл.ПАЗАРДЖИК</v>
          </cell>
          <cell r="E1857" t="str">
            <v>общ.ВЕЛИНГРАД</v>
          </cell>
          <cell r="F1857" t="str">
            <v>гр.ВЕЛИНГРАД</v>
          </cell>
          <cell r="G1857" t="str">
            <v>"СОЛАР ПРОДЖЕКТ" ООД</v>
          </cell>
          <cell r="H1857" t="str">
            <v>412СЛП002</v>
          </cell>
          <cell r="I1857">
            <v>42236</v>
          </cell>
          <cell r="J1857" t="str">
            <v>1980</v>
          </cell>
          <cell r="K1857">
            <v>3612.16</v>
          </cell>
          <cell r="L1857">
            <v>2902.17</v>
          </cell>
          <cell r="M1857">
            <v>210.2</v>
          </cell>
          <cell r="N1857">
            <v>97.5</v>
          </cell>
          <cell r="O1857">
            <v>355746</v>
          </cell>
          <cell r="P1857">
            <v>717326</v>
          </cell>
          <cell r="Q1857">
            <v>283000</v>
          </cell>
          <cell r="R1857">
            <v>0</v>
          </cell>
          <cell r="S1857" t="str">
            <v>E</v>
          </cell>
          <cell r="T1857" t="str">
            <v>С</v>
          </cell>
          <cell r="U1857" t="str">
            <v>Изолация на външна стена , Изолация на под, Изолация на покрив, Мерки по осветление, Подмяна на дограма</v>
          </cell>
          <cell r="V1857">
            <v>409582</v>
          </cell>
          <cell r="W1857">
            <v>49.71</v>
          </cell>
          <cell r="X1857">
            <v>34917.82</v>
          </cell>
          <cell r="Y1857">
            <v>188130.68</v>
          </cell>
          <cell r="Z1857">
            <v>5.3878000000000004</v>
          </cell>
          <cell r="AA1857" t="str">
            <v>„НП за ЕЕ на МЖС"</v>
          </cell>
          <cell r="AB1857">
            <v>57.09</v>
          </cell>
        </row>
        <row r="1858">
          <cell r="A1858">
            <v>176819238</v>
          </cell>
          <cell r="B1858" t="str">
            <v>СДРУЖЕНИЕ НА СОБСТВЕНИЦИТЕ "БЛОКА НА ПАЗАРА" ГР. ВЕЛИНГРАД УЛ. ВИНЧО ГОРАНОВ #2</v>
          </cell>
          <cell r="C1858" t="str">
            <v>МЖС</v>
          </cell>
          <cell r="D1858" t="str">
            <v>обл.ПАЗАРДЖИК</v>
          </cell>
          <cell r="E1858" t="str">
            <v>общ.ВЕЛИНГРАД</v>
          </cell>
          <cell r="F1858" t="str">
            <v>гр.ВЕЛИНГРАД</v>
          </cell>
          <cell r="G1858" t="str">
            <v>"СОЛАР ПРОДЖЕКТ" ООД</v>
          </cell>
          <cell r="H1858" t="str">
            <v>412СЛП003</v>
          </cell>
          <cell r="I1858">
            <v>42236</v>
          </cell>
          <cell r="J1858" t="str">
            <v>1986</v>
          </cell>
          <cell r="K1858">
            <v>6107.7</v>
          </cell>
          <cell r="L1858">
            <v>4891</v>
          </cell>
          <cell r="M1858">
            <v>229.5</v>
          </cell>
          <cell r="N1858">
            <v>95.5</v>
          </cell>
          <cell r="O1858">
            <v>529829</v>
          </cell>
          <cell r="P1858">
            <v>1122621</v>
          </cell>
          <cell r="Q1858">
            <v>467140</v>
          </cell>
          <cell r="R1858">
            <v>0</v>
          </cell>
          <cell r="S1858" t="str">
            <v>F</v>
          </cell>
          <cell r="T1858" t="str">
            <v>С</v>
          </cell>
          <cell r="U1858" t="str">
            <v>Изолация на външна стена , Изолация на под, Изолация на покрив, Мерки по осветление, Подмяна на дограма</v>
          </cell>
          <cell r="V1858">
            <v>655471</v>
          </cell>
          <cell r="W1858">
            <v>123.8</v>
          </cell>
          <cell r="X1858">
            <v>59251.02</v>
          </cell>
          <cell r="Y1858">
            <v>362061.68</v>
          </cell>
          <cell r="Z1858">
            <v>6.1105999999999998</v>
          </cell>
          <cell r="AA1858" t="str">
            <v>„НП за ЕЕ на МЖС"</v>
          </cell>
          <cell r="AB1858">
            <v>58.38</v>
          </cell>
        </row>
        <row r="1859">
          <cell r="A1859">
            <v>176848065</v>
          </cell>
          <cell r="B1859" t="str">
            <v>СДРУЖЕНИЕ НА СОБСТВЕНИЦИТЕ "ГР.ВЕЛИНГРАД,УЛ.ЛЕНИЩА #8"</v>
          </cell>
          <cell r="C1859" t="str">
            <v>МЖС</v>
          </cell>
          <cell r="D1859" t="str">
            <v>обл.ПАЗАРДЖИК</v>
          </cell>
          <cell r="E1859" t="str">
            <v>общ.ВЕЛИНГРАД</v>
          </cell>
          <cell r="F1859" t="str">
            <v>гр.ВЕЛИНГРАД</v>
          </cell>
          <cell r="G1859" t="str">
            <v>"СОЛАР ПРОДЖЕКТ" ООД</v>
          </cell>
          <cell r="H1859" t="str">
            <v>412СЛП004</v>
          </cell>
          <cell r="I1859">
            <v>42236</v>
          </cell>
          <cell r="J1859" t="str">
            <v>1984</v>
          </cell>
          <cell r="K1859">
            <v>3587.9</v>
          </cell>
          <cell r="L1859">
            <v>2965</v>
          </cell>
          <cell r="M1859">
            <v>248.2</v>
          </cell>
          <cell r="N1859">
            <v>111</v>
          </cell>
          <cell r="O1859">
            <v>328848</v>
          </cell>
          <cell r="P1859">
            <v>735928</v>
          </cell>
          <cell r="Q1859">
            <v>329120</v>
          </cell>
          <cell r="R1859">
            <v>0</v>
          </cell>
          <cell r="S1859" t="str">
            <v>E</v>
          </cell>
          <cell r="T1859" t="str">
            <v>С</v>
          </cell>
          <cell r="U1859" t="str">
            <v>Изолация на външна стена , Изолация на под, Изолация на покрив, Мерки по осветление, Подмяна на дограма</v>
          </cell>
          <cell r="V1859">
            <v>406804</v>
          </cell>
          <cell r="W1859">
            <v>46.15</v>
          </cell>
          <cell r="X1859">
            <v>33550</v>
          </cell>
          <cell r="Y1859">
            <v>212453.86</v>
          </cell>
          <cell r="Z1859">
            <v>6.3323999999999998</v>
          </cell>
          <cell r="AA1859" t="str">
            <v>„НП за ЕЕ на МЖС"</v>
          </cell>
          <cell r="AB1859">
            <v>55.27</v>
          </cell>
        </row>
        <row r="1860">
          <cell r="A1860">
            <v>176855896</v>
          </cell>
          <cell r="B1860" t="str">
            <v>СДРУЖЕНИЕ НА СОБСТВЕНИЦИТЕ"ГР.ВЕЛИНГРАД,БУЛ.ХАН АСПАРУХ # 11,13,15,17,19"</v>
          </cell>
          <cell r="C1860" t="str">
            <v>МЖС-ВЕЛИНГРАД, "ХАН АСПАРУХ" 11, 13, 15, 17, 19</v>
          </cell>
          <cell r="D1860" t="str">
            <v>обл.ПАЗАРДЖИК</v>
          </cell>
          <cell r="E1860" t="str">
            <v>общ.ВЕЛИНГРАД</v>
          </cell>
          <cell r="F1860" t="str">
            <v>гр.ВЕЛИНГРАД</v>
          </cell>
          <cell r="G1860" t="str">
            <v>"СОЛАР ПРОДЖЕКТ" ООД</v>
          </cell>
          <cell r="H1860" t="str">
            <v>412СЛП005</v>
          </cell>
          <cell r="I1860">
            <v>42236</v>
          </cell>
          <cell r="J1860" t="str">
            <v>1979-1984</v>
          </cell>
          <cell r="K1860">
            <v>6910.17</v>
          </cell>
          <cell r="L1860">
            <v>6414.15</v>
          </cell>
          <cell r="M1860">
            <v>204.3</v>
          </cell>
          <cell r="N1860">
            <v>97.2</v>
          </cell>
          <cell r="O1860">
            <v>301330</v>
          </cell>
          <cell r="P1860">
            <v>1310292</v>
          </cell>
          <cell r="Q1860">
            <v>623237</v>
          </cell>
          <cell r="R1860">
            <v>0</v>
          </cell>
          <cell r="S1860" t="str">
            <v>E</v>
          </cell>
          <cell r="T1860" t="str">
            <v>С</v>
          </cell>
          <cell r="U1860" t="str">
            <v>Изолация на външна стена , Изолация на под, Изолация на покрив, Мерки по осветление, Подмяна на дограма</v>
          </cell>
          <cell r="V1860">
            <v>687056</v>
          </cell>
          <cell r="W1860">
            <v>164.31</v>
          </cell>
          <cell r="X1860">
            <v>65870</v>
          </cell>
          <cell r="Y1860">
            <v>469100.57</v>
          </cell>
          <cell r="Z1860">
            <v>7.1215999999999999</v>
          </cell>
          <cell r="AA1860" t="str">
            <v>„НП за ЕЕ на МЖС"</v>
          </cell>
          <cell r="AB1860">
            <v>52.43</v>
          </cell>
        </row>
        <row r="1861">
          <cell r="A1861">
            <v>176838587</v>
          </cell>
          <cell r="B1861" t="str">
            <v>СДРУЖЕНИЕ НА СОБСТВЕНИЦИТЕ "ЛАДОВИЦА-56 ГР.ПЕРНИК КВ.ИЗТОК УЛ.БЛ.ГЕБРЕВ"БЛ.56 ВХ.А</v>
          </cell>
          <cell r="C1861" t="str">
            <v>МЖС</v>
          </cell>
          <cell r="D1861" t="str">
            <v>обл.ПЕРНИК</v>
          </cell>
          <cell r="E1861" t="str">
            <v>общ.ПЕРНИК</v>
          </cell>
          <cell r="F1861" t="str">
            <v>гр.ПЕРНИК</v>
          </cell>
          <cell r="G1861" t="str">
            <v>"СОЛАР ПРОДЖЕКТ" ООД</v>
          </cell>
          <cell r="H1861" t="str">
            <v>412СЛП006</v>
          </cell>
          <cell r="I1861">
            <v>42345</v>
          </cell>
          <cell r="J1861" t="str">
            <v>1995</v>
          </cell>
          <cell r="K1861">
            <v>8712</v>
          </cell>
          <cell r="L1861">
            <v>7481</v>
          </cell>
          <cell r="M1861">
            <v>225</v>
          </cell>
          <cell r="N1861">
            <v>107</v>
          </cell>
          <cell r="O1861">
            <v>882751</v>
          </cell>
          <cell r="P1861">
            <v>1684054</v>
          </cell>
          <cell r="Q1861">
            <v>807270</v>
          </cell>
          <cell r="R1861">
            <v>701665</v>
          </cell>
          <cell r="S1861" t="str">
            <v>E</v>
          </cell>
          <cell r="T1861" t="str">
            <v>B</v>
          </cell>
          <cell r="U1861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1861">
            <v>882780</v>
          </cell>
          <cell r="W1861">
            <v>291.12</v>
          </cell>
          <cell r="X1861">
            <v>72150</v>
          </cell>
          <cell r="Y1861">
            <v>492788.7</v>
          </cell>
          <cell r="Z1861">
            <v>6.83</v>
          </cell>
          <cell r="AA1861" t="str">
            <v>„НП за ЕЕ на МЖС"</v>
          </cell>
          <cell r="AB1861">
            <v>52.41</v>
          </cell>
        </row>
        <row r="1862">
          <cell r="A1862">
            <v>176823813</v>
          </cell>
          <cell r="B1862" t="str">
            <v>СДРУЖЕНИЕ НА СОБСТВЕНИЦИТЕ "ЛАДОВИЦА - 58", ГР. ПЕРНИК</v>
          </cell>
          <cell r="C1862" t="str">
            <v>МЖС-ПЕРНИК, "ИЗТОК" БЛ. 58</v>
          </cell>
          <cell r="D1862" t="str">
            <v>обл.ПЕРНИК</v>
          </cell>
          <cell r="E1862" t="str">
            <v>общ.ПЕРНИК</v>
          </cell>
          <cell r="F1862" t="str">
            <v>гр.ПЕРНИК</v>
          </cell>
          <cell r="G1862" t="str">
            <v>"СОЛАР ПРОДЖЕКТ" ООД</v>
          </cell>
          <cell r="H1862" t="str">
            <v>412СЛП007</v>
          </cell>
          <cell r="I1862">
            <v>42345</v>
          </cell>
          <cell r="J1862" t="str">
            <v>1992</v>
          </cell>
          <cell r="K1862">
            <v>8729.39</v>
          </cell>
          <cell r="L1862">
            <v>6639.22</v>
          </cell>
          <cell r="M1862">
            <v>211.1</v>
          </cell>
          <cell r="N1862">
            <v>107.3</v>
          </cell>
          <cell r="O1862">
            <v>853748</v>
          </cell>
          <cell r="P1862">
            <v>1401393</v>
          </cell>
          <cell r="Q1862">
            <v>712348</v>
          </cell>
          <cell r="R1862">
            <v>754080</v>
          </cell>
          <cell r="S1862" t="str">
            <v>E</v>
          </cell>
          <cell r="T1862" t="str">
            <v>B</v>
          </cell>
          <cell r="U1862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1862">
            <v>744846</v>
          </cell>
          <cell r="W1862">
            <v>233.27</v>
          </cell>
          <cell r="X1862">
            <v>58730</v>
          </cell>
          <cell r="Y1862">
            <v>483640.96</v>
          </cell>
          <cell r="Z1862">
            <v>8.2348999999999997</v>
          </cell>
          <cell r="AA1862" t="str">
            <v>„НП за ЕЕ на МЖС"</v>
          </cell>
          <cell r="AB1862">
            <v>53.15</v>
          </cell>
        </row>
        <row r="1863">
          <cell r="A1863">
            <v>176838295</v>
          </cell>
          <cell r="B1863" t="str">
            <v>СДРУЖЕНИЕ НА СОБСТВЕНИЦИТЕ "ФЗС - 32 ПЕРНИК</v>
          </cell>
          <cell r="C1863" t="str">
            <v>МЖС-ПЕРНИК, "ИЗТОК" БЛ. 32</v>
          </cell>
          <cell r="D1863" t="str">
            <v>обл.ПЕРНИК</v>
          </cell>
          <cell r="E1863" t="str">
            <v>общ.ПЕРНИК</v>
          </cell>
          <cell r="F1863" t="str">
            <v>гр.ПЕРНИК</v>
          </cell>
          <cell r="G1863" t="str">
            <v>"СОЛАР ПРОДЖЕКТ" ООД</v>
          </cell>
          <cell r="H1863" t="str">
            <v>412СЛП008</v>
          </cell>
          <cell r="I1863">
            <v>42345</v>
          </cell>
          <cell r="J1863" t="str">
            <v>1980-1982</v>
          </cell>
          <cell r="K1863">
            <v>9591.68</v>
          </cell>
          <cell r="L1863">
            <v>9417.2000000000007</v>
          </cell>
          <cell r="M1863">
            <v>221.9</v>
          </cell>
          <cell r="N1863">
            <v>132.5</v>
          </cell>
          <cell r="O1863">
            <v>706187</v>
          </cell>
          <cell r="P1863">
            <v>2089713</v>
          </cell>
          <cell r="Q1863">
            <v>1247906</v>
          </cell>
          <cell r="R1863">
            <v>405953</v>
          </cell>
          <cell r="S1863" t="str">
            <v>E</v>
          </cell>
          <cell r="T1863" t="str">
            <v>С</v>
          </cell>
          <cell r="U1863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1863">
            <v>841806</v>
          </cell>
          <cell r="W1863">
            <v>311.47000000000003</v>
          </cell>
          <cell r="X1863">
            <v>77930</v>
          </cell>
          <cell r="Y1863">
            <v>548797.57999999996</v>
          </cell>
          <cell r="Z1863">
            <v>7.0420999999999996</v>
          </cell>
          <cell r="AA1863" t="str">
            <v>„НП за ЕЕ на МЖС"</v>
          </cell>
          <cell r="AB1863">
            <v>40.28</v>
          </cell>
        </row>
        <row r="1864">
          <cell r="A1864">
            <v>176893651</v>
          </cell>
          <cell r="B1864" t="str">
            <v>СДРУЖЕНИЕ НА СОБСТВЕНИЦИТЕ "НИСАНБЛОК 2015"ГР. ВЕЛИНГРАД</v>
          </cell>
          <cell r="C1864" t="str">
            <v>МЖС-ВЕЛИНГРАД, "МИЛЕВИ СКАЛИ" 38</v>
          </cell>
          <cell r="D1864" t="str">
            <v>обл.ПАЗАРДЖИК</v>
          </cell>
          <cell r="E1864" t="str">
            <v>общ.ВЕЛИНГРАД</v>
          </cell>
          <cell r="F1864" t="str">
            <v>гр.ВЕЛИНГРАД</v>
          </cell>
          <cell r="G1864" t="str">
            <v>"СОЛАР ПРОДЖЕКТ" ООД</v>
          </cell>
          <cell r="H1864" t="str">
            <v>412СЛП009</v>
          </cell>
          <cell r="I1864">
            <v>42418</v>
          </cell>
          <cell r="J1864" t="str">
            <v>1988-1992</v>
          </cell>
          <cell r="K1864">
            <v>4631.66</v>
          </cell>
          <cell r="L1864">
            <v>3659</v>
          </cell>
          <cell r="M1864">
            <v>254.6</v>
          </cell>
          <cell r="N1864">
            <v>116.6</v>
          </cell>
          <cell r="O1864">
            <v>516760</v>
          </cell>
          <cell r="P1864">
            <v>931672</v>
          </cell>
          <cell r="Q1864">
            <v>426760</v>
          </cell>
          <cell r="R1864">
            <v>0</v>
          </cell>
          <cell r="S1864" t="str">
            <v>E</v>
          </cell>
          <cell r="T1864" t="str">
            <v>С</v>
          </cell>
          <cell r="U1864" t="str">
            <v>Изолация на външна стена , Изолация на под, Изолация на покрив, Мерки по осветление, Подмяна на дограма</v>
          </cell>
          <cell r="V1864">
            <v>504914</v>
          </cell>
          <cell r="W1864">
            <v>81.89</v>
          </cell>
          <cell r="X1864">
            <v>43010</v>
          </cell>
          <cell r="Y1864">
            <v>257467.88</v>
          </cell>
          <cell r="Z1864">
            <v>5.9862000000000002</v>
          </cell>
          <cell r="AA1864" t="str">
            <v>„НП за ЕЕ на МЖС"</v>
          </cell>
          <cell r="AB1864">
            <v>54.19</v>
          </cell>
        </row>
        <row r="1865">
          <cell r="A1865">
            <v>176846281</v>
          </cell>
          <cell r="B1865" t="str">
            <v>СДРУЖЕНИЕ НА СОБСТВЕНИЦИТЕ"БАЛЧИК-БАЛИК-24,ГР.БАЛЧИК,ЖК БАЛИК,БЛ.24</v>
          </cell>
          <cell r="C1865" t="str">
            <v>МЖС</v>
          </cell>
          <cell r="D1865" t="str">
            <v>обл.ДОБРИЧ</v>
          </cell>
          <cell r="E1865" t="str">
            <v>общ.БАЛЧИК</v>
          </cell>
          <cell r="F1865" t="str">
            <v>гр.БАЛЧИК</v>
          </cell>
          <cell r="G1865" t="str">
            <v>"СТЕМАР ИНЖЕНЕРИНГ" ООД</v>
          </cell>
          <cell r="H1865" t="str">
            <v>414СТМ003</v>
          </cell>
          <cell r="I1865">
            <v>42307</v>
          </cell>
          <cell r="J1865" t="str">
            <v>1989</v>
          </cell>
          <cell r="K1865">
            <v>2730</v>
          </cell>
          <cell r="L1865">
            <v>2500</v>
          </cell>
          <cell r="M1865">
            <v>105.7</v>
          </cell>
          <cell r="N1865">
            <v>69.400000000000006</v>
          </cell>
          <cell r="O1865">
            <v>264297</v>
          </cell>
          <cell r="P1865">
            <v>264297</v>
          </cell>
          <cell r="Q1865">
            <v>173400</v>
          </cell>
          <cell r="R1865">
            <v>0</v>
          </cell>
          <cell r="S1865" t="str">
            <v>E</v>
          </cell>
          <cell r="T1865" t="str">
            <v>С</v>
          </cell>
          <cell r="U1865" t="str">
            <v>Изолация на външна стена , Изолация на покрив, Подмяна на дограма</v>
          </cell>
          <cell r="V1865">
            <v>90902</v>
          </cell>
          <cell r="W1865">
            <v>60.34</v>
          </cell>
          <cell r="X1865">
            <v>17820</v>
          </cell>
          <cell r="Y1865">
            <v>181500</v>
          </cell>
          <cell r="Z1865">
            <v>10.1851</v>
          </cell>
          <cell r="AA1865" t="str">
            <v>„НП за ЕЕ на МЖС"</v>
          </cell>
          <cell r="AB1865">
            <v>34.39</v>
          </cell>
        </row>
        <row r="1866">
          <cell r="A1866">
            <v>176841220</v>
          </cell>
          <cell r="B1866" t="str">
            <v>СДРУЖЕНИЕ НА СОБСТВЕНИЦИТЕ "ОБЕДИНЕНИЕ 26"</v>
          </cell>
          <cell r="C1866" t="str">
            <v>МЖС БАЛЧИК</v>
          </cell>
          <cell r="D1866" t="str">
            <v>обл.ДОБРИЧ</v>
          </cell>
          <cell r="E1866" t="str">
            <v>общ.БАЛЧИК</v>
          </cell>
          <cell r="F1866" t="str">
            <v>гр.БАЛЧИК</v>
          </cell>
          <cell r="G1866" t="str">
            <v>"СТЕМАР ИНЖЕНЕРИНГ" ООД</v>
          </cell>
          <cell r="H1866" t="str">
            <v>414СТМ004</v>
          </cell>
          <cell r="I1866">
            <v>42307</v>
          </cell>
          <cell r="J1866" t="str">
            <v>1990</v>
          </cell>
          <cell r="K1866">
            <v>3678.4</v>
          </cell>
          <cell r="L1866">
            <v>3375</v>
          </cell>
          <cell r="M1866">
            <v>110.8</v>
          </cell>
          <cell r="N1866">
            <v>71.5</v>
          </cell>
          <cell r="O1866">
            <v>373938</v>
          </cell>
          <cell r="P1866">
            <v>373938</v>
          </cell>
          <cell r="Q1866">
            <v>241280</v>
          </cell>
          <cell r="R1866">
            <v>0</v>
          </cell>
          <cell r="S1866" t="str">
            <v>E</v>
          </cell>
          <cell r="T1866" t="str">
            <v>С</v>
          </cell>
          <cell r="U1866" t="str">
            <v>Изолация на външна стена , Изолация на покрив, Подмяна на дограма</v>
          </cell>
          <cell r="V1866">
            <v>132654</v>
          </cell>
          <cell r="W1866">
            <v>88</v>
          </cell>
          <cell r="X1866">
            <v>25990</v>
          </cell>
          <cell r="Y1866">
            <v>262075</v>
          </cell>
          <cell r="Z1866">
            <v>10.083600000000001</v>
          </cell>
          <cell r="AA1866" t="str">
            <v>„НП за ЕЕ на МЖС"</v>
          </cell>
          <cell r="AB1866">
            <v>35.47</v>
          </cell>
        </row>
        <row r="1867">
          <cell r="A1867">
            <v>176830238</v>
          </cell>
          <cell r="B1867" t="str">
            <v>СДРУЖЕНИЕ НА СОБСТВЕНИЦИТЕ  ул. ЛЕОНАРДО ДА ВИНЧИ № 59", гр. ПЛОВДИВ</v>
          </cell>
          <cell r="C1867" t="str">
            <v>МЖС 59</v>
          </cell>
          <cell r="D1867" t="str">
            <v>обл.ПЛОВДИВ</v>
          </cell>
          <cell r="E1867" t="str">
            <v>общ.ПЛОВДИВ</v>
          </cell>
          <cell r="F1867" t="str">
            <v>гр.ПЛОВДИВ</v>
          </cell>
          <cell r="G1867" t="str">
            <v>"СОФЕНА" ЕООД</v>
          </cell>
          <cell r="H1867" t="str">
            <v>417СОФ006</v>
          </cell>
          <cell r="I1867">
            <v>42419</v>
          </cell>
          <cell r="J1867" t="str">
            <v>1969</v>
          </cell>
          <cell r="K1867">
            <v>4988</v>
          </cell>
          <cell r="L1867">
            <v>3852</v>
          </cell>
          <cell r="M1867">
            <v>113.6</v>
          </cell>
          <cell r="N1867">
            <v>64</v>
          </cell>
          <cell r="O1867">
            <v>226706</v>
          </cell>
          <cell r="P1867">
            <v>436918</v>
          </cell>
          <cell r="Q1867">
            <v>246470</v>
          </cell>
          <cell r="R1867">
            <v>0</v>
          </cell>
          <cell r="S1867" t="str">
            <v>E</v>
          </cell>
          <cell r="T1867" t="str">
            <v>С</v>
          </cell>
          <cell r="U1867" t="str">
            <v>Изолация на външна стена , Изолация на под, Изолация на покрив, Мерки по осветление, Подмяна на дограма</v>
          </cell>
          <cell r="V1867">
            <v>183315</v>
          </cell>
          <cell r="W1867">
            <v>150.13999999999999</v>
          </cell>
          <cell r="X1867">
            <v>31476</v>
          </cell>
          <cell r="Y1867">
            <v>498862</v>
          </cell>
          <cell r="Z1867">
            <v>15.8489</v>
          </cell>
          <cell r="AA1867" t="str">
            <v>„НП за ЕЕ на МЖС"</v>
          </cell>
          <cell r="AB1867">
            <v>41.95</v>
          </cell>
        </row>
        <row r="1868">
          <cell r="A1868">
            <v>176822519</v>
          </cell>
          <cell r="B1868" t="str">
            <v>СДРУЖЕНИЕ НА СОБСТВЕНИЦИТЕ "ДУНАВ-4, гр. ПЛОВДИВ</v>
          </cell>
          <cell r="C1868" t="str">
            <v>МЖС</v>
          </cell>
          <cell r="D1868" t="str">
            <v>обл.ПЛОВДИВ</v>
          </cell>
          <cell r="E1868" t="str">
            <v>общ.ПЛОВДИВ</v>
          </cell>
          <cell r="F1868" t="str">
            <v>гр.ПЛОВДИВ</v>
          </cell>
          <cell r="G1868" t="str">
            <v>"СОФЕНА" ЕООД</v>
          </cell>
          <cell r="H1868" t="str">
            <v>417СОФ007</v>
          </cell>
          <cell r="I1868">
            <v>42419</v>
          </cell>
          <cell r="J1868" t="str">
            <v>1988</v>
          </cell>
          <cell r="K1868">
            <v>9336</v>
          </cell>
          <cell r="L1868">
            <v>7888</v>
          </cell>
          <cell r="M1868">
            <v>298.5</v>
          </cell>
          <cell r="N1868">
            <v>153.6</v>
          </cell>
          <cell r="O1868">
            <v>828723</v>
          </cell>
          <cell r="P1868">
            <v>1284325</v>
          </cell>
          <cell r="Q1868">
            <v>717300</v>
          </cell>
          <cell r="R1868">
            <v>432109</v>
          </cell>
          <cell r="S1868" t="str">
            <v>E</v>
          </cell>
          <cell r="T1868" t="str">
            <v>С</v>
          </cell>
          <cell r="U1868" t="str">
            <v>Други, 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1868">
            <v>582453</v>
          </cell>
          <cell r="W1868">
            <v>235.5</v>
          </cell>
          <cell r="X1868">
            <v>59194.7</v>
          </cell>
          <cell r="Y1868">
            <v>822839</v>
          </cell>
          <cell r="Z1868">
            <v>13.900499999999999</v>
          </cell>
          <cell r="AA1868" t="str">
            <v>„НП за ЕЕ на МЖС"</v>
          </cell>
          <cell r="AB1868">
            <v>45.35</v>
          </cell>
        </row>
        <row r="1869">
          <cell r="A1869">
            <v>176814725</v>
          </cell>
          <cell r="B1869" t="str">
            <v>СДРУЖЕНИЕ НА СОБСТВЕНИЦИТЕ "гр. ПЛОВДИВ, район "ЗАПАДЕН", ул. "ЛЕРИН" 9-11</v>
          </cell>
          <cell r="C1869" t="str">
            <v>МЖС БЛ. 9-11</v>
          </cell>
          <cell r="D1869" t="str">
            <v>обл.ПЛОВДИВ</v>
          </cell>
          <cell r="E1869" t="str">
            <v>общ.ПЛОВДИВ</v>
          </cell>
          <cell r="F1869" t="str">
            <v>гр.ПЛОВДИВ</v>
          </cell>
          <cell r="G1869" t="str">
            <v>"ЛАЙФ ЕНЕРДЖИ" ООД</v>
          </cell>
          <cell r="H1869" t="str">
            <v>417СОФ008</v>
          </cell>
          <cell r="I1869">
            <v>42419</v>
          </cell>
          <cell r="J1869" t="str">
            <v>1983</v>
          </cell>
          <cell r="K1869">
            <v>3986.58</v>
          </cell>
          <cell r="L1869">
            <v>3230.37</v>
          </cell>
          <cell r="M1869">
            <v>107.6</v>
          </cell>
          <cell r="N1869">
            <v>65</v>
          </cell>
          <cell r="O1869">
            <v>208734</v>
          </cell>
          <cell r="P1869">
            <v>347485</v>
          </cell>
          <cell r="Q1869">
            <v>210230</v>
          </cell>
          <cell r="R1869">
            <v>0</v>
          </cell>
          <cell r="S1869" t="str">
            <v>E</v>
          </cell>
          <cell r="T1869" t="str">
            <v>С</v>
          </cell>
          <cell r="U1869" t="str">
            <v>Други, Изолация на външна стена , Изолация на под, Изолация на покрив, Мерки по осветление, Настройки(вкл. "Температура с понижение"), Подмяна на дограма</v>
          </cell>
          <cell r="V1869">
            <v>135196</v>
          </cell>
          <cell r="W1869">
            <v>111.09</v>
          </cell>
          <cell r="X1869">
            <v>28392</v>
          </cell>
          <cell r="Y1869">
            <v>466865</v>
          </cell>
          <cell r="Z1869">
            <v>16.4435</v>
          </cell>
          <cell r="AA1869" t="str">
            <v>„НП за ЕЕ на МЖС"</v>
          </cell>
          <cell r="AB1869">
            <v>38.9</v>
          </cell>
        </row>
        <row r="1870">
          <cell r="A1870">
            <v>176836013</v>
          </cell>
          <cell r="B1870" t="str">
            <v>СДРУЖЕНИЕ НА СОСТВЕНИЦИТЕ "ГР.РУСЕ, УЛ.ЛИСЕЦ #1,БЛ.БЕЛАСИЦА</v>
          </cell>
          <cell r="C1870" t="str">
            <v>МЖС</v>
          </cell>
          <cell r="D1870" t="str">
            <v>обл.РУСЕ</v>
          </cell>
          <cell r="E1870" t="str">
            <v>общ.РУСЕ</v>
          </cell>
          <cell r="F1870" t="str">
            <v>гр.РУСЕ</v>
          </cell>
          <cell r="G1870" t="str">
            <v>"СОФЕНА" ЕООД</v>
          </cell>
          <cell r="H1870" t="str">
            <v>417СОФ014</v>
          </cell>
          <cell r="I1870">
            <v>42441</v>
          </cell>
          <cell r="J1870" t="str">
            <v>1985</v>
          </cell>
          <cell r="K1870">
            <v>12960</v>
          </cell>
          <cell r="L1870">
            <v>12640</v>
          </cell>
          <cell r="M1870">
            <v>222.8</v>
          </cell>
          <cell r="N1870">
            <v>99.7</v>
          </cell>
          <cell r="O1870">
            <v>1551373</v>
          </cell>
          <cell r="P1870">
            <v>2767678</v>
          </cell>
          <cell r="Q1870">
            <v>1260200</v>
          </cell>
          <cell r="R1870">
            <v>0</v>
          </cell>
          <cell r="S1870" t="str">
            <v>F</v>
          </cell>
          <cell r="T1870" t="str">
            <v>С</v>
          </cell>
          <cell r="U1870" t="str">
            <v>Изолация на външна стена , Изолация на под, Изолация на покрив, Подмяна на дограма</v>
          </cell>
          <cell r="V1870">
            <v>1567360</v>
          </cell>
          <cell r="W1870">
            <v>289.39999999999998</v>
          </cell>
          <cell r="X1870">
            <v>142754</v>
          </cell>
          <cell r="Y1870">
            <v>1597287</v>
          </cell>
          <cell r="Z1870">
            <v>11.189</v>
          </cell>
          <cell r="AA1870" t="str">
            <v>„НП за ЕЕ на МЖС"</v>
          </cell>
          <cell r="AB1870">
            <v>56.63</v>
          </cell>
        </row>
        <row r="1871">
          <cell r="A1871">
            <v>176834293</v>
          </cell>
          <cell r="B1871" t="str">
            <v>СДРУЖЕНИЕ НА СОБСТВ. РУСЕ,УЛ.АНТИМ ПЪРВИ,НОМЕР ЕДНО,,БЛОК ПЛОВДИВ</v>
          </cell>
          <cell r="C1871" t="str">
            <v>МЖС</v>
          </cell>
          <cell r="D1871" t="str">
            <v>обл.РУСЕ</v>
          </cell>
          <cell r="E1871" t="str">
            <v>общ.РУСЕ</v>
          </cell>
          <cell r="F1871" t="str">
            <v>гр.РУСЕ</v>
          </cell>
          <cell r="G1871" t="str">
            <v>"СОФЕНА" ЕООД</v>
          </cell>
          <cell r="H1871" t="str">
            <v>417СОФ015</v>
          </cell>
          <cell r="I1871">
            <v>42441</v>
          </cell>
          <cell r="J1871" t="str">
            <v>1981</v>
          </cell>
          <cell r="K1871">
            <v>3446</v>
          </cell>
          <cell r="L1871">
            <v>3140</v>
          </cell>
          <cell r="M1871">
            <v>162.69999999999999</v>
          </cell>
          <cell r="N1871">
            <v>85.2</v>
          </cell>
          <cell r="O1871">
            <v>352445</v>
          </cell>
          <cell r="P1871">
            <v>511820</v>
          </cell>
          <cell r="Q1871">
            <v>267500</v>
          </cell>
          <cell r="R1871">
            <v>0</v>
          </cell>
          <cell r="S1871" t="str">
            <v>E</v>
          </cell>
          <cell r="T1871" t="str">
            <v>С</v>
          </cell>
          <cell r="U1871" t="str">
            <v>Изолация на външна стена , Изолация на под, Изолация на покрив, Мерки по осветление, Подмяна на дограма</v>
          </cell>
          <cell r="V1871">
            <v>243737</v>
          </cell>
          <cell r="W1871">
            <v>62.19</v>
          </cell>
          <cell r="X1871">
            <v>26350</v>
          </cell>
          <cell r="Y1871">
            <v>429752</v>
          </cell>
          <cell r="Z1871">
            <v>16.3093</v>
          </cell>
          <cell r="AA1871" t="str">
            <v>„НП за ЕЕ на МЖС"</v>
          </cell>
          <cell r="AB1871">
            <v>47.62</v>
          </cell>
        </row>
        <row r="1872">
          <cell r="A1872">
            <v>176836312</v>
          </cell>
          <cell r="B1872" t="str">
            <v>СДРУЖЕНИЕ НА СОБСТВЕНИЦИТЕ "ГР.РУСЕ,ОБЩИНА РУСЕ,КВ.ЗДРАВЕЦ-ИЗТОК,УЛ.ИЗМАИЛ #7</v>
          </cell>
          <cell r="C1872" t="str">
            <v>МЖС</v>
          </cell>
          <cell r="D1872" t="str">
            <v>обл.РУСЕ</v>
          </cell>
          <cell r="E1872" t="str">
            <v>общ.РУСЕ</v>
          </cell>
          <cell r="F1872" t="str">
            <v>гр.РУСЕ</v>
          </cell>
          <cell r="G1872" t="str">
            <v>"СОФЕНА" ЕООД</v>
          </cell>
          <cell r="H1872" t="str">
            <v>417СОФ016</v>
          </cell>
          <cell r="I1872">
            <v>42441</v>
          </cell>
          <cell r="J1872" t="str">
            <v>1970</v>
          </cell>
          <cell r="K1872">
            <v>3200</v>
          </cell>
          <cell r="L1872">
            <v>3105</v>
          </cell>
          <cell r="M1872">
            <v>198.2</v>
          </cell>
          <cell r="N1872">
            <v>90.8</v>
          </cell>
          <cell r="O1872">
            <v>310622</v>
          </cell>
          <cell r="P1872">
            <v>601138</v>
          </cell>
          <cell r="Q1872">
            <v>281900</v>
          </cell>
          <cell r="R1872">
            <v>10222</v>
          </cell>
          <cell r="S1872" t="str">
            <v>F</v>
          </cell>
          <cell r="T1872" t="str">
            <v>С</v>
          </cell>
          <cell r="U1872" t="str">
            <v>Изолация на външна стена , Изолация на под, Изолация на покрив, Подмяна на дограма</v>
          </cell>
          <cell r="V1872">
            <v>332962</v>
          </cell>
          <cell r="W1872">
            <v>98.2</v>
          </cell>
          <cell r="X1872">
            <v>26895</v>
          </cell>
          <cell r="Y1872">
            <v>420821</v>
          </cell>
          <cell r="Z1872">
            <v>15.646800000000001</v>
          </cell>
          <cell r="AA1872" t="str">
            <v>„НП за ЕЕ на МЖС"</v>
          </cell>
          <cell r="AB1872">
            <v>55.38</v>
          </cell>
        </row>
        <row r="1873">
          <cell r="A1873">
            <v>176844210</v>
          </cell>
          <cell r="B1873" t="str">
            <v>СДРУЖЕНИЕ НА СОБСТВЕНИЦИТЕ"ГР.РУСЕ,УЛ.РИГА #22А,Ж.К.ЗДРАВЕЦ-ИЗТОК,БЛ.БАЛЧО ВОЙВОДА</v>
          </cell>
          <cell r="C1873" t="str">
            <v>МЖС</v>
          </cell>
          <cell r="D1873" t="str">
            <v>обл.РУСЕ</v>
          </cell>
          <cell r="E1873" t="str">
            <v>общ.РУСЕ</v>
          </cell>
          <cell r="F1873" t="str">
            <v>гр.РУСЕ</v>
          </cell>
          <cell r="G1873" t="str">
            <v>"СОФЕНА" ЕООД</v>
          </cell>
          <cell r="H1873" t="str">
            <v>417СОФ017</v>
          </cell>
          <cell r="I1873">
            <v>42441</v>
          </cell>
          <cell r="J1873" t="str">
            <v>1970</v>
          </cell>
          <cell r="K1873">
            <v>5221</v>
          </cell>
          <cell r="L1873">
            <v>4932</v>
          </cell>
          <cell r="M1873">
            <v>163.6</v>
          </cell>
          <cell r="N1873">
            <v>87.7</v>
          </cell>
          <cell r="O1873">
            <v>508913</v>
          </cell>
          <cell r="P1873">
            <v>807192</v>
          </cell>
          <cell r="Q1873">
            <v>432500</v>
          </cell>
          <cell r="R1873">
            <v>0</v>
          </cell>
          <cell r="S1873" t="str">
            <v>E</v>
          </cell>
          <cell r="T1873" t="str">
            <v>С</v>
          </cell>
          <cell r="U1873" t="str">
            <v>Изолация на външна стена , Изолация на под, Изолация на покрив, Мерки по осветление, Подмяна на дограма</v>
          </cell>
          <cell r="V1873">
            <v>376400</v>
          </cell>
          <cell r="W1873">
            <v>101.94</v>
          </cell>
          <cell r="X1873">
            <v>41859</v>
          </cell>
          <cell r="Y1873">
            <v>661980</v>
          </cell>
          <cell r="Z1873">
            <v>15.814500000000001</v>
          </cell>
          <cell r="AA1873" t="str">
            <v>„НП за ЕЕ на МЖС"</v>
          </cell>
          <cell r="AB1873">
            <v>46.63</v>
          </cell>
        </row>
        <row r="1874">
          <cell r="A1874">
            <v>176828760</v>
          </cell>
          <cell r="B1874" t="str">
            <v>Сдружение на собствениците"СТРОИТЕЛ, гр.Тетевен, ул.Равни камък #16А</v>
          </cell>
          <cell r="C1874" t="str">
            <v>МЖС</v>
          </cell>
          <cell r="D1874" t="str">
            <v>обл.ЛОВЕЧ</v>
          </cell>
          <cell r="E1874" t="str">
            <v>общ.ТЕТЕВЕН</v>
          </cell>
          <cell r="F1874" t="str">
            <v>гр.ТЕТЕВЕН</v>
          </cell>
          <cell r="G1874" t="str">
            <v>"СОФЕНА" ЕООД</v>
          </cell>
          <cell r="H1874" t="str">
            <v>417СОФ018</v>
          </cell>
          <cell r="I1874">
            <v>42460</v>
          </cell>
          <cell r="J1874" t="str">
            <v>1974</v>
          </cell>
          <cell r="K1874">
            <v>4340</v>
          </cell>
          <cell r="L1874">
            <v>3857</v>
          </cell>
          <cell r="M1874">
            <v>329</v>
          </cell>
          <cell r="N1874">
            <v>112</v>
          </cell>
          <cell r="O1874">
            <v>892491</v>
          </cell>
          <cell r="P1874">
            <v>1268887</v>
          </cell>
          <cell r="Q1874">
            <v>432500</v>
          </cell>
          <cell r="R1874">
            <v>0</v>
          </cell>
          <cell r="S1874" t="str">
            <v>F</v>
          </cell>
          <cell r="T1874" t="str">
            <v>С</v>
          </cell>
          <cell r="U1874" t="str">
            <v>Изолация на външна стена , Изолация на под, Изолация на покрив, Мерки по осветление, Подмяна на дограма</v>
          </cell>
          <cell r="V1874">
            <v>836363</v>
          </cell>
          <cell r="W1874">
            <v>49.5</v>
          </cell>
          <cell r="X1874">
            <v>52285</v>
          </cell>
          <cell r="Y1874">
            <v>484716</v>
          </cell>
          <cell r="Z1874">
            <v>9.2706</v>
          </cell>
          <cell r="AA1874" t="str">
            <v>„НП за ЕЕ на МЖС"</v>
          </cell>
          <cell r="AB1874">
            <v>65.91</v>
          </cell>
        </row>
        <row r="1875">
          <cell r="A1875">
            <v>176969070</v>
          </cell>
          <cell r="B1875" t="str">
            <v>Сдружение на собствениците ГР. САНДАНСКИ, УЛ. ПИРИН 29-31</v>
          </cell>
          <cell r="C1875" t="str">
            <v>МЖС УЛ ПИРИН 29 31 САНДАНСКИ</v>
          </cell>
          <cell r="D1875" t="str">
            <v>обл.БЛАГОЕВГРАД</v>
          </cell>
          <cell r="E1875" t="str">
            <v>общ.САНДАНСКИ</v>
          </cell>
          <cell r="F1875" t="str">
            <v>гр.САНДАНСКИ</v>
          </cell>
          <cell r="G1875" t="str">
            <v>"СОФЕНА" ЕООД</v>
          </cell>
          <cell r="H1875" t="str">
            <v>417СОФ023</v>
          </cell>
          <cell r="I1875">
            <v>42520</v>
          </cell>
          <cell r="J1875" t="str">
            <v>1971</v>
          </cell>
          <cell r="K1875">
            <v>5327</v>
          </cell>
          <cell r="L1875">
            <v>4667.74</v>
          </cell>
          <cell r="M1875">
            <v>205.7</v>
          </cell>
          <cell r="N1875">
            <v>60.7</v>
          </cell>
          <cell r="O1875">
            <v>70674</v>
          </cell>
          <cell r="P1875">
            <v>216362</v>
          </cell>
          <cell r="Q1875">
            <v>63836</v>
          </cell>
          <cell r="R1875">
            <v>0</v>
          </cell>
          <cell r="S1875" t="str">
            <v>F</v>
          </cell>
          <cell r="T1875" t="str">
            <v>B</v>
          </cell>
          <cell r="U1875" t="str">
            <v>Изолация на външна стена , Изолация на под, Изолация на покрив, Мерки по осветление, Подмяна на дограма</v>
          </cell>
          <cell r="V1875">
            <v>155079</v>
          </cell>
          <cell r="W1875">
            <v>123.9851</v>
          </cell>
          <cell r="X1875">
            <v>59506.16</v>
          </cell>
          <cell r="Y1875">
            <v>690211</v>
          </cell>
          <cell r="Z1875">
            <v>11.5989</v>
          </cell>
          <cell r="AA1875" t="str">
            <v>„НП за ЕЕ на МЖС"</v>
          </cell>
          <cell r="AB1875">
            <v>71.67</v>
          </cell>
        </row>
        <row r="1876">
          <cell r="A1876">
            <v>176975900</v>
          </cell>
          <cell r="B1876" t="str">
            <v>СДРУЖЕНИЕ НА СОБСТВЕНИЦИТЕ ГР.САНДАНСКИ, УЛ.СВ.СВ.КИРИЛ И МЕТОДИЙ 17-19</v>
          </cell>
          <cell r="C1876" t="str">
            <v>МЖС УЛ СВ СВ КИРИЛ И МЕТОДИЙ САНДАНСКИ</v>
          </cell>
          <cell r="D1876" t="str">
            <v>обл.БЛАГОЕВГРАД</v>
          </cell>
          <cell r="E1876" t="str">
            <v>общ.САНДАНСКИ</v>
          </cell>
          <cell r="F1876" t="str">
            <v>гр.САНДАНСКИ</v>
          </cell>
          <cell r="G1876" t="str">
            <v>"СОФЕНА" ЕООД</v>
          </cell>
          <cell r="H1876" t="str">
            <v>417СОФ024</v>
          </cell>
          <cell r="I1876">
            <v>42520</v>
          </cell>
          <cell r="J1876" t="str">
            <v>1982</v>
          </cell>
          <cell r="K1876">
            <v>2093</v>
          </cell>
          <cell r="L1876">
            <v>4667.74</v>
          </cell>
          <cell r="M1876">
            <v>175.6</v>
          </cell>
          <cell r="N1876">
            <v>68.400000000000006</v>
          </cell>
          <cell r="O1876">
            <v>73722</v>
          </cell>
          <cell r="P1876">
            <v>728971</v>
          </cell>
          <cell r="Q1876">
            <v>347088</v>
          </cell>
          <cell r="R1876">
            <v>0</v>
          </cell>
          <cell r="S1876" t="str">
            <v>G</v>
          </cell>
          <cell r="T1876" t="str">
            <v>B</v>
          </cell>
          <cell r="U1876" t="str">
            <v>Изолация на външна стена , Изолация на покрив, Мерки по котелна инсталация(Отопление и вентилация), Мерки по осветление, Мерки по системата за БГВ, Подмяна на дограма</v>
          </cell>
          <cell r="V1876">
            <v>570536</v>
          </cell>
          <cell r="W1876">
            <v>466.95530000000002</v>
          </cell>
          <cell r="X1876">
            <v>119785.74</v>
          </cell>
          <cell r="Y1876">
            <v>1430371</v>
          </cell>
          <cell r="Z1876">
            <v>11.941000000000001</v>
          </cell>
          <cell r="AA1876" t="str">
            <v>„НП за ЕЕ на МЖС"</v>
          </cell>
          <cell r="AB1876">
            <v>78.260000000000005</v>
          </cell>
        </row>
        <row r="1877">
          <cell r="A1877">
            <v>176971349</v>
          </cell>
          <cell r="B1877" t="str">
            <v>СДРУЖЕНИЕ НА СОБСТВЕНИЦИТЕ, УЛ. ХРИСТО БОТЕВ N 7-9</v>
          </cell>
          <cell r="C1877" t="str">
            <v>МЖС УЛ ХРИСТО БОТЕВ 7 9 САНДАНСКИ</v>
          </cell>
          <cell r="D1877" t="str">
            <v>обл.БЛАГОЕВГРАД</v>
          </cell>
          <cell r="E1877" t="str">
            <v>общ.САНДАНСКИ</v>
          </cell>
          <cell r="F1877" t="str">
            <v>гр.САНДАНСКИ</v>
          </cell>
          <cell r="G1877" t="str">
            <v>"СОФЕНА" ЕООД</v>
          </cell>
          <cell r="H1877" t="str">
            <v>417СОФ025</v>
          </cell>
          <cell r="I1877">
            <v>42520</v>
          </cell>
          <cell r="J1877" t="str">
            <v>1980</v>
          </cell>
          <cell r="K1877">
            <v>1581</v>
          </cell>
          <cell r="L1877">
            <v>4667.74</v>
          </cell>
          <cell r="M1877">
            <v>255.1</v>
          </cell>
          <cell r="N1877">
            <v>76.599999999999994</v>
          </cell>
          <cell r="O1877">
            <v>73722</v>
          </cell>
          <cell r="P1877">
            <v>728971</v>
          </cell>
          <cell r="Q1877">
            <v>63018</v>
          </cell>
          <cell r="R1877">
            <v>0</v>
          </cell>
          <cell r="S1877" t="str">
            <v>G</v>
          </cell>
          <cell r="T1877" t="str">
            <v>B</v>
          </cell>
          <cell r="U1877" t="str">
            <v>Изолация на външна стена , Изолация на покрив, Мерки по котелна инсталация(Отопление и вентилация), Мерки по осветление, Мерки по системата за БГВ, Подмяна на дограма</v>
          </cell>
          <cell r="V1877">
            <v>570534</v>
          </cell>
          <cell r="W1877">
            <v>466.95530000000002</v>
          </cell>
          <cell r="X1877">
            <v>119785.74</v>
          </cell>
          <cell r="Y1877">
            <v>1430371</v>
          </cell>
          <cell r="Z1877">
            <v>11.941000000000001</v>
          </cell>
          <cell r="AA1877" t="str">
            <v>„НП за ЕЕ на МЖС"</v>
          </cell>
          <cell r="AB1877">
            <v>78.260000000000005</v>
          </cell>
        </row>
        <row r="1878">
          <cell r="A1878">
            <v>176971938</v>
          </cell>
          <cell r="B1878" t="str">
            <v>СДРУЖЕНИЕ НА СОБСТВЕНИЦИТЕ,ГР.САНДАНСКИ,УЛ.АЛЕКСАНДЪР БУЙНОВ 19</v>
          </cell>
          <cell r="C1878" t="str">
            <v>МЖС УЛ АЛЕКСАНДЪР БУЙНОВ 19 САНДАНСКИ</v>
          </cell>
          <cell r="D1878" t="str">
            <v>обл.БЛАГОЕВГРАД</v>
          </cell>
          <cell r="E1878" t="str">
            <v>общ.САНДАНСКИ</v>
          </cell>
          <cell r="F1878" t="str">
            <v>гр.САНДАНСКИ</v>
          </cell>
          <cell r="G1878" t="str">
            <v>"СОФЕНА" ЕООД</v>
          </cell>
          <cell r="H1878" t="str">
            <v>417СОФ038</v>
          </cell>
          <cell r="I1878">
            <v>42517</v>
          </cell>
          <cell r="J1878" t="str">
            <v>1984</v>
          </cell>
          <cell r="K1878">
            <v>2071.5</v>
          </cell>
          <cell r="L1878">
            <v>1410</v>
          </cell>
          <cell r="M1878">
            <v>186.4</v>
          </cell>
          <cell r="N1878">
            <v>63.2</v>
          </cell>
          <cell r="O1878">
            <v>202532.93</v>
          </cell>
          <cell r="P1878">
            <v>262885</v>
          </cell>
          <cell r="Q1878">
            <v>89200</v>
          </cell>
          <cell r="R1878">
            <v>0</v>
          </cell>
          <cell r="S1878" t="str">
            <v>D</v>
          </cell>
          <cell r="T1878" t="str">
            <v>B</v>
          </cell>
          <cell r="U1878" t="str">
            <v>Изолация на външна стена , Изолация на под, Изолация на покрив, Мерки по осветление, Подмяна на дограма</v>
          </cell>
          <cell r="V1878">
            <v>173662</v>
          </cell>
          <cell r="W1878">
            <v>25.353000000000002</v>
          </cell>
          <cell r="X1878">
            <v>14093.980600000001</v>
          </cell>
          <cell r="Y1878">
            <v>140542.99600000001</v>
          </cell>
          <cell r="Z1878">
            <v>9.9718</v>
          </cell>
          <cell r="AA1878" t="str">
            <v>„НП за ЕЕ на МЖС"</v>
          </cell>
          <cell r="AB1878">
            <v>66.06</v>
          </cell>
        </row>
        <row r="1879">
          <cell r="A1879">
            <v>320840</v>
          </cell>
          <cell r="B1879" t="str">
            <v>ОБЩИНА ЛОМ</v>
          </cell>
          <cell r="C1879" t="str">
            <v>СОУ "ОТЕЦ ПАИСИЙ"-ЛОМ</v>
          </cell>
          <cell r="D1879" t="str">
            <v>обл.МОНТАНА</v>
          </cell>
          <cell r="E1879" t="str">
            <v>общ.ЛОМ</v>
          </cell>
          <cell r="F1879" t="str">
            <v>гр.ЛОМ</v>
          </cell>
          <cell r="G1879" t="str">
            <v>"СОФЕНА" ЕООД</v>
          </cell>
          <cell r="H1879" t="str">
            <v>417СОФ056</v>
          </cell>
          <cell r="I1879">
            <v>42578</v>
          </cell>
          <cell r="J1879">
            <v>0</v>
          </cell>
          <cell r="K1879">
            <v>0</v>
          </cell>
          <cell r="L1879">
            <v>0</v>
          </cell>
          <cell r="M1879">
            <v>112.3</v>
          </cell>
          <cell r="N1879">
            <v>22</v>
          </cell>
          <cell r="O1879">
            <v>377338.8</v>
          </cell>
          <cell r="P1879">
            <v>666275.9</v>
          </cell>
          <cell r="Q1879">
            <v>130500</v>
          </cell>
          <cell r="R1879">
            <v>0</v>
          </cell>
          <cell r="S1879" t="str">
            <v>D</v>
          </cell>
          <cell r="T1879" t="str">
            <v>B</v>
          </cell>
          <cell r="U1879" t="str">
            <v>Изолация на външна стена , Изолация на покрив, Мерки по котелна инсталация(Отопление и вентилация), Подмяна на дограма</v>
          </cell>
          <cell r="V1879">
            <v>535961</v>
          </cell>
          <cell r="W1879">
            <v>143.37</v>
          </cell>
          <cell r="X1879">
            <v>102368.46400000001</v>
          </cell>
          <cell r="Y1879">
            <v>1363840.8</v>
          </cell>
          <cell r="Z1879">
            <v>13.322800000000001</v>
          </cell>
          <cell r="AA1879" t="str">
            <v>„НП за ЕЕ на МЖС"</v>
          </cell>
          <cell r="AB1879">
            <v>80.44</v>
          </cell>
        </row>
        <row r="1880">
          <cell r="A1880">
            <v>176827620</v>
          </cell>
          <cell r="B1880" t="str">
            <v>СДРУЖЕНИЕ НА СОБСТВЕНИЦИТЕ "ДРАГАН ЦОНЧЕВ 23</v>
          </cell>
          <cell r="C1880" t="str">
            <v>МЖС</v>
          </cell>
          <cell r="D1880" t="str">
            <v>обл.ВЕЛИКО ТЪРНОВО</v>
          </cell>
          <cell r="E1880" t="str">
            <v>общ.ВЕЛИКО ТЪРНОВО</v>
          </cell>
          <cell r="F1880" t="str">
            <v>гр.ВЕЛИКО ТЪРНОВО</v>
          </cell>
          <cell r="G1880" t="str">
            <v>"ЛАЙФ ЕНЕРДЖИ" ООД</v>
          </cell>
          <cell r="H1880" t="str">
            <v>419ЛФЕ001</v>
          </cell>
          <cell r="I1880">
            <v>42249</v>
          </cell>
          <cell r="J1880" t="str">
            <v>1988</v>
          </cell>
          <cell r="K1880">
            <v>4665</v>
          </cell>
          <cell r="L1880">
            <v>3744.5</v>
          </cell>
          <cell r="M1880">
            <v>365.7</v>
          </cell>
          <cell r="N1880">
            <v>116.2</v>
          </cell>
          <cell r="O1880">
            <v>662103</v>
          </cell>
          <cell r="P1880">
            <v>1369201</v>
          </cell>
          <cell r="Q1880">
            <v>435000</v>
          </cell>
          <cell r="R1880">
            <v>0</v>
          </cell>
          <cell r="S1880" t="str">
            <v>G</v>
          </cell>
          <cell r="T1880" t="str">
            <v>С</v>
          </cell>
          <cell r="U1880" t="str">
            <v>Изолация на външна стена , Изолация на покрив, Мерки по осветление, Подмяна на дограма</v>
          </cell>
          <cell r="V1880">
            <v>935618</v>
          </cell>
          <cell r="W1880">
            <v>128.69999999999999</v>
          </cell>
          <cell r="X1880">
            <v>40874</v>
          </cell>
          <cell r="Y1880">
            <v>245060</v>
          </cell>
          <cell r="Z1880">
            <v>5.9954000000000001</v>
          </cell>
          <cell r="AA1880" t="str">
            <v>„НП за ЕЕ на МЖС"</v>
          </cell>
          <cell r="AB1880">
            <v>68.33</v>
          </cell>
        </row>
        <row r="1881">
          <cell r="A1881">
            <v>176828714</v>
          </cell>
          <cell r="B1881" t="str">
            <v>СДРУЖЕНИЕ НА СОБСТВЕНИЦИТЕ "ГЕНЕРАЛ ИВАН САРАФОВ"</v>
          </cell>
          <cell r="C1881" t="str">
            <v>МЖС</v>
          </cell>
          <cell r="D1881" t="str">
            <v>обл.ВЕЛИКО ТЪРНОВО</v>
          </cell>
          <cell r="E1881" t="str">
            <v>общ.ВЕЛИКО ТЪРНОВО</v>
          </cell>
          <cell r="F1881" t="str">
            <v>гр.ВЕЛИКО ТЪРНОВО</v>
          </cell>
          <cell r="G1881" t="str">
            <v>"ЛАЙФ ЕНЕРДЖИ" ООД</v>
          </cell>
          <cell r="H1881" t="str">
            <v>419ЛФЕ002</v>
          </cell>
          <cell r="I1881">
            <v>42249</v>
          </cell>
          <cell r="J1881" t="str">
            <v>1986</v>
          </cell>
          <cell r="K1881">
            <v>5760</v>
          </cell>
          <cell r="L1881">
            <v>4590</v>
          </cell>
          <cell r="M1881">
            <v>268.60000000000002</v>
          </cell>
          <cell r="N1881">
            <v>106</v>
          </cell>
          <cell r="O1881">
            <v>791704</v>
          </cell>
          <cell r="P1881">
            <v>1232873</v>
          </cell>
          <cell r="Q1881">
            <v>487000</v>
          </cell>
          <cell r="R1881">
            <v>0</v>
          </cell>
          <cell r="S1881" t="str">
            <v>F</v>
          </cell>
          <cell r="T1881" t="str">
            <v>С</v>
          </cell>
          <cell r="U1881" t="str">
            <v>Изолация на външна стена , Изолация на покрив, Мерки по осветление, Подмяна на дограма</v>
          </cell>
          <cell r="V1881">
            <v>746306</v>
          </cell>
          <cell r="W1881">
            <v>90.4</v>
          </cell>
          <cell r="X1881">
            <v>29828</v>
          </cell>
          <cell r="Y1881">
            <v>259954</v>
          </cell>
          <cell r="Z1881">
            <v>8.7149999999999999</v>
          </cell>
          <cell r="AA1881" t="str">
            <v>„НП за ЕЕ на МЖС"</v>
          </cell>
          <cell r="AB1881">
            <v>60.53</v>
          </cell>
        </row>
        <row r="1882">
          <cell r="A1882">
            <v>176825757</v>
          </cell>
          <cell r="B1882" t="str">
            <v>СДРУЖЕНИЕ НА СОБСТВЕНИЦИТЕ "ПЛИСКА 1,3,5</v>
          </cell>
          <cell r="C1882" t="str">
            <v>МЖС</v>
          </cell>
          <cell r="D1882" t="str">
            <v>обл.ВЕЛИКО ТЪРНОВО</v>
          </cell>
          <cell r="E1882" t="str">
            <v>общ.ВЕЛИКО ТЪРНОВО</v>
          </cell>
          <cell r="F1882" t="str">
            <v>гр.ВЕЛИКО ТЪРНОВО</v>
          </cell>
          <cell r="G1882" t="str">
            <v>"ЛАЙФ ЕНЕРДЖИ" ООД</v>
          </cell>
          <cell r="H1882" t="str">
            <v>419ЛФЕ003</v>
          </cell>
          <cell r="I1882">
            <v>42615</v>
          </cell>
          <cell r="J1882" t="str">
            <v>1969</v>
          </cell>
          <cell r="K1882">
            <v>12987</v>
          </cell>
          <cell r="L1882">
            <v>10433</v>
          </cell>
          <cell r="M1882">
            <v>239.3</v>
          </cell>
          <cell r="N1882">
            <v>90.4</v>
          </cell>
          <cell r="O1882">
            <v>1000191</v>
          </cell>
          <cell r="P1882">
            <v>2497164</v>
          </cell>
          <cell r="Q1882">
            <v>942800</v>
          </cell>
          <cell r="R1882">
            <v>0</v>
          </cell>
          <cell r="S1882" t="str">
            <v>G</v>
          </cell>
          <cell r="T1882" t="str">
            <v>С</v>
          </cell>
          <cell r="U1882" t="str">
            <v>Изолация на външна стена , Изолация на покрив, Мерки по осветление, Подмяна на дограма</v>
          </cell>
          <cell r="V1882">
            <v>1556235</v>
          </cell>
          <cell r="W1882">
            <v>468.39</v>
          </cell>
          <cell r="X1882">
            <v>126430</v>
          </cell>
          <cell r="Y1882">
            <v>650144</v>
          </cell>
          <cell r="Z1882">
            <v>5.1422999999999996</v>
          </cell>
          <cell r="AA1882" t="str">
            <v>„НП за ЕЕ на МЖС"</v>
          </cell>
          <cell r="AB1882">
            <v>62.32</v>
          </cell>
        </row>
        <row r="1883">
          <cell r="A1883">
            <v>817931</v>
          </cell>
          <cell r="B1883" t="str">
            <v>ОБЩИНА ПАВЕЛ БАНЯ</v>
          </cell>
          <cell r="C1883" t="str">
            <v>ЦДГ "СИНЧЕЦ"</v>
          </cell>
          <cell r="D1883" t="str">
            <v>обл.СТАРА ЗАГОРА</v>
          </cell>
          <cell r="E1883" t="str">
            <v>общ.ПАВЕЛ БАНЯ</v>
          </cell>
          <cell r="F1883" t="str">
            <v>гр.ПАВЕЛ БАНЯ</v>
          </cell>
          <cell r="G1883" t="str">
            <v>"ЛАЙФ ЕНЕРДЖИ" ООД</v>
          </cell>
          <cell r="H1883" t="str">
            <v>419ЛФЕ006</v>
          </cell>
          <cell r="I1883">
            <v>42299</v>
          </cell>
          <cell r="J1883" t="str">
            <v>1984</v>
          </cell>
          <cell r="K1883">
            <v>2536</v>
          </cell>
          <cell r="L1883">
            <v>1613</v>
          </cell>
          <cell r="M1883">
            <v>387.2</v>
          </cell>
          <cell r="N1883">
            <v>96</v>
          </cell>
          <cell r="O1883">
            <v>308477</v>
          </cell>
          <cell r="P1883">
            <v>624528</v>
          </cell>
          <cell r="Q1883">
            <v>155000</v>
          </cell>
          <cell r="R1883">
            <v>0</v>
          </cell>
          <cell r="S1883" t="str">
            <v>G</v>
          </cell>
          <cell r="T1883" t="str">
            <v>С</v>
          </cell>
          <cell r="U1883" t="str">
            <v>Изолация на външна стена , Изолация на под, Изолация на покрив, Подмяна на дограма</v>
          </cell>
          <cell r="V1883">
            <v>469651</v>
          </cell>
          <cell r="W1883">
            <v>100.09</v>
          </cell>
          <cell r="X1883">
            <v>24375</v>
          </cell>
          <cell r="Y1883">
            <v>266454</v>
          </cell>
          <cell r="Z1883">
            <v>10.9314</v>
          </cell>
          <cell r="AA1883" t="str">
            <v>„НП за ЕЕ на МЖС"</v>
          </cell>
          <cell r="AB1883">
            <v>75.2</v>
          </cell>
        </row>
        <row r="1884">
          <cell r="A1884">
            <v>176841890</v>
          </cell>
          <cell r="B1884" t="str">
            <v>СДРУЖЕНИЕ НА СОБСТВЕНИЦИТЕ "РАКОВСКИ-2015,С. ГОРНО САХРАНЕ, ОБЩ. ПАВЕЛ БАНЯ, УЛ. ГЕОРГИ РАКОВСКИ # 1</v>
          </cell>
          <cell r="C1884" t="str">
            <v>МЖС-С. ГОРНО САХРАНЕ, "Г. РАКОВСКИ" 15</v>
          </cell>
          <cell r="D1884" t="str">
            <v>обл.СТАРА ЗАГОРА</v>
          </cell>
          <cell r="E1884" t="str">
            <v>общ.ПАВЕЛ БАНЯ</v>
          </cell>
          <cell r="F1884" t="str">
            <v>с.ГОРНО САХРАНЕ</v>
          </cell>
          <cell r="G1884" t="str">
            <v>"ЛАЙФ ЕНЕРДЖИ" ООД</v>
          </cell>
          <cell r="H1884" t="str">
            <v>419ЛФЕ007</v>
          </cell>
          <cell r="I1884">
            <v>42321</v>
          </cell>
          <cell r="J1884" t="str">
            <v>1986</v>
          </cell>
          <cell r="K1884">
            <v>3272.12</v>
          </cell>
          <cell r="L1884">
            <v>2458</v>
          </cell>
          <cell r="M1884">
            <v>339.2</v>
          </cell>
          <cell r="N1884">
            <v>114.4</v>
          </cell>
          <cell r="O1884">
            <v>649183</v>
          </cell>
          <cell r="P1884">
            <v>833751</v>
          </cell>
          <cell r="Q1884">
            <v>281200</v>
          </cell>
          <cell r="R1884">
            <v>0</v>
          </cell>
          <cell r="S1884" t="str">
            <v>G</v>
          </cell>
          <cell r="T1884" t="str">
            <v>С</v>
          </cell>
          <cell r="U1884" t="str">
            <v>Изолация на външна стена , Изолация на под, Изолация на покрив, Подмяна на дограма</v>
          </cell>
          <cell r="V1884">
            <v>552573</v>
          </cell>
          <cell r="W1884">
            <v>45.2</v>
          </cell>
          <cell r="X1884">
            <v>17627</v>
          </cell>
          <cell r="Y1884">
            <v>217601</v>
          </cell>
          <cell r="Z1884">
            <v>12.3447</v>
          </cell>
          <cell r="AA1884" t="str">
            <v>„НП за ЕЕ на МЖС"</v>
          </cell>
          <cell r="AB1884">
            <v>66.27</v>
          </cell>
        </row>
        <row r="1885">
          <cell r="A1885">
            <v>176843082</v>
          </cell>
          <cell r="B1885" t="str">
            <v>СДРУЖЕНИЕ НА СОБСТВЕНИЦИТЕ "СС ШИПКА, ГР. ПАВЕЛ БАНЯ, ОБЩ. ПАВЕЛ БАНЯ, УЛ. ШИПКА #1"</v>
          </cell>
          <cell r="C1885" t="str">
            <v>МЖС-ПАВЕЛ БАНЯ, "ШИПКА" 1</v>
          </cell>
          <cell r="D1885" t="str">
            <v>обл.СТАРА ЗАГОРА</v>
          </cell>
          <cell r="E1885" t="str">
            <v>общ.ПАВЕЛ БАНЯ</v>
          </cell>
          <cell r="F1885" t="str">
            <v>гр.ПАВЕЛ БАНЯ</v>
          </cell>
          <cell r="G1885" t="str">
            <v>"ЛАЙФ ЕНЕРДЖИ" ООД</v>
          </cell>
          <cell r="H1885" t="str">
            <v>419ЛФЕ008</v>
          </cell>
          <cell r="I1885">
            <v>42321</v>
          </cell>
          <cell r="J1885" t="str">
            <v>1984</v>
          </cell>
          <cell r="K1885">
            <v>3508.02</v>
          </cell>
          <cell r="L1885">
            <v>2685.5</v>
          </cell>
          <cell r="M1885">
            <v>354.6</v>
          </cell>
          <cell r="N1885">
            <v>123.2</v>
          </cell>
          <cell r="O1885">
            <v>779177</v>
          </cell>
          <cell r="P1885">
            <v>952291</v>
          </cell>
          <cell r="Q1885">
            <v>330950</v>
          </cell>
          <cell r="R1885">
            <v>0</v>
          </cell>
          <cell r="S1885" t="str">
            <v>G</v>
          </cell>
          <cell r="T1885" t="str">
            <v>С</v>
          </cell>
          <cell r="U1885" t="str">
            <v>Изолация на външна стена , Изолация на под, Изолация на покрив, Подмяна на дограма</v>
          </cell>
          <cell r="V1885">
            <v>559210</v>
          </cell>
          <cell r="W1885">
            <v>43.81</v>
          </cell>
          <cell r="X1885">
            <v>16842</v>
          </cell>
          <cell r="Y1885">
            <v>207623</v>
          </cell>
          <cell r="Z1885">
            <v>12.3276</v>
          </cell>
          <cell r="AA1885" t="str">
            <v>„НП за ЕЕ на МЖС"</v>
          </cell>
          <cell r="AB1885">
            <v>58.72</v>
          </cell>
        </row>
        <row r="1886">
          <cell r="A1886">
            <v>176829905</v>
          </cell>
          <cell r="B1886" t="str">
            <v>СДРУЖЕНИЕ НА СОБСТВЕНИЦИТЕ "БЛОК 1, ГР.ЗЛТОГРАД</v>
          </cell>
          <cell r="C1886" t="str">
            <v>МЖС ЗЛАТОГРАД БЛ1</v>
          </cell>
          <cell r="D1886" t="str">
            <v>обл.СМОЛЯН</v>
          </cell>
          <cell r="E1886" t="str">
            <v>общ.ЗЛАТОГРАД</v>
          </cell>
          <cell r="F1886" t="str">
            <v>гр.ЗЛАТОГРАД</v>
          </cell>
          <cell r="G1886" t="str">
            <v>"ЛАЙФ ЕНЕРДЖИ" ООД</v>
          </cell>
          <cell r="H1886" t="str">
            <v>419ЛФЕ010</v>
          </cell>
          <cell r="I1886">
            <v>42334</v>
          </cell>
          <cell r="J1886" t="str">
            <v>1976</v>
          </cell>
          <cell r="K1886">
            <v>4406.37</v>
          </cell>
          <cell r="L1886">
            <v>3715.6</v>
          </cell>
          <cell r="M1886">
            <v>319</v>
          </cell>
          <cell r="N1886">
            <v>116.7</v>
          </cell>
          <cell r="O1886">
            <v>606598</v>
          </cell>
          <cell r="P1886">
            <v>1185478</v>
          </cell>
          <cell r="Q1886">
            <v>433800</v>
          </cell>
          <cell r="R1886">
            <v>0</v>
          </cell>
          <cell r="S1886" t="str">
            <v>F</v>
          </cell>
          <cell r="T1886" t="str">
            <v>С</v>
          </cell>
          <cell r="U1886" t="str">
            <v>Изолация на външна стена , Изолация на под, Изолация на покрив, Мерки по осветление, Подмяна на дограма</v>
          </cell>
          <cell r="V1886">
            <v>752947</v>
          </cell>
          <cell r="W1886">
            <v>72.849999999999994</v>
          </cell>
          <cell r="X1886">
            <v>28655</v>
          </cell>
          <cell r="Y1886">
            <v>257908</v>
          </cell>
          <cell r="Z1886">
            <v>9.0004000000000008</v>
          </cell>
          <cell r="AA1886" t="str">
            <v>„НП за ЕЕ на МЖС"</v>
          </cell>
          <cell r="AB1886">
            <v>63.51</v>
          </cell>
        </row>
        <row r="1887">
          <cell r="A1887">
            <v>176829912</v>
          </cell>
          <cell r="B1887" t="str">
            <v>СДРУЖЕНИЕ НА СОБСТВЕНИЦИТЕ "СГОВОР-УЛ"АХРИДА" # 9, БЛ.3</v>
          </cell>
          <cell r="C1887" t="str">
            <v>МЖС ЗЛАТОГРАД БЛ.3</v>
          </cell>
          <cell r="D1887" t="str">
            <v>обл.СМОЛЯН</v>
          </cell>
          <cell r="E1887" t="str">
            <v>общ.ЗЛАТОГРАД</v>
          </cell>
          <cell r="F1887" t="str">
            <v>гр.ЗЛАТОГРАД</v>
          </cell>
          <cell r="G1887" t="str">
            <v>"ЛАЙФ ЕНЕРДЖИ" ООД</v>
          </cell>
          <cell r="H1887" t="str">
            <v>419ЛФЕ011</v>
          </cell>
          <cell r="I1887">
            <v>42334</v>
          </cell>
          <cell r="J1887" t="str">
            <v>1978</v>
          </cell>
          <cell r="K1887">
            <v>4406.37</v>
          </cell>
          <cell r="L1887">
            <v>3747</v>
          </cell>
          <cell r="M1887">
            <v>326.5</v>
          </cell>
          <cell r="N1887">
            <v>123.5</v>
          </cell>
          <cell r="O1887">
            <v>753169</v>
          </cell>
          <cell r="P1887">
            <v>1223449</v>
          </cell>
          <cell r="Q1887">
            <v>462600</v>
          </cell>
          <cell r="R1887">
            <v>0</v>
          </cell>
          <cell r="S1887" t="str">
            <v>F</v>
          </cell>
          <cell r="T1887" t="str">
            <v>С</v>
          </cell>
          <cell r="U1887" t="str">
            <v>Изолация на външна стена , Изолация на под, Изолация на покрив, Мерки по осветление, Подмяна на дограма</v>
          </cell>
          <cell r="V1887">
            <v>762118</v>
          </cell>
          <cell r="W1887">
            <v>53.28</v>
          </cell>
          <cell r="X1887">
            <v>29003</v>
          </cell>
          <cell r="Y1887">
            <v>260052</v>
          </cell>
          <cell r="Z1887">
            <v>8.9663000000000004</v>
          </cell>
          <cell r="AA1887" t="str">
            <v>„НП за ЕЕ на МЖС"</v>
          </cell>
          <cell r="AB1887">
            <v>62.29</v>
          </cell>
        </row>
        <row r="1888">
          <cell r="A1888">
            <v>176827815</v>
          </cell>
          <cell r="B1888" t="str">
            <v>СДРУЖЕНИЕ НА СОБСТВЕНИЦИТЕ "БЛОК #5,кв.МЛАДОСТ,гр. БЕЛОСЛАВ</v>
          </cell>
          <cell r="C1888" t="str">
            <v>МЖС</v>
          </cell>
          <cell r="D1888" t="str">
            <v>обл.ВАРНА</v>
          </cell>
          <cell r="E1888" t="str">
            <v>общ.БЕЛОСЛАВ</v>
          </cell>
          <cell r="F1888" t="str">
            <v>гр.БЕЛОСЛАВ</v>
          </cell>
          <cell r="G1888" t="str">
            <v>"ЛАЙФ ЕНЕРДЖИ" ООД</v>
          </cell>
          <cell r="H1888" t="str">
            <v>419ЛФЕ017</v>
          </cell>
          <cell r="I1888">
            <v>42356</v>
          </cell>
          <cell r="J1888" t="str">
            <v>1986</v>
          </cell>
          <cell r="K1888">
            <v>3741.4</v>
          </cell>
          <cell r="L1888">
            <v>2807</v>
          </cell>
          <cell r="M1888">
            <v>112</v>
          </cell>
          <cell r="N1888">
            <v>65</v>
          </cell>
          <cell r="O1888">
            <v>151272</v>
          </cell>
          <cell r="P1888">
            <v>314059</v>
          </cell>
          <cell r="Q1888">
            <v>182000</v>
          </cell>
          <cell r="R1888">
            <v>0</v>
          </cell>
          <cell r="S1888" t="str">
            <v>E</v>
          </cell>
          <cell r="T1888" t="str">
            <v>С</v>
          </cell>
          <cell r="U1888" t="str">
            <v>Изолация на външна стена , Изолация на под, Изолация на покрив, Мерки по осветление, Подмяна на дограма</v>
          </cell>
          <cell r="V1888">
            <v>132572</v>
          </cell>
          <cell r="W1888">
            <v>108.59</v>
          </cell>
          <cell r="X1888">
            <v>26515</v>
          </cell>
          <cell r="Y1888">
            <v>179275</v>
          </cell>
          <cell r="Z1888">
            <v>6.7611999999999997</v>
          </cell>
          <cell r="AA1888" t="str">
            <v>„НП за ЕЕ на МЖС"</v>
          </cell>
          <cell r="AB1888">
            <v>42.21</v>
          </cell>
        </row>
        <row r="1889">
          <cell r="A1889">
            <v>176846705</v>
          </cell>
          <cell r="B1889" t="str">
            <v>СДРУЖЕНИЕ НА СОБСТВЕНИЦИТЕ "АЛЕН МАК I"-В. ТЪРНОВО</v>
          </cell>
          <cell r="C1889" t="str">
            <v>МЖС</v>
          </cell>
          <cell r="D1889" t="str">
            <v>обл.ВЕЛИКО ТЪРНОВО</v>
          </cell>
          <cell r="E1889" t="str">
            <v>общ.ВЕЛИКО ТЪРНОВО</v>
          </cell>
          <cell r="F1889" t="str">
            <v>гр.ВЕЛИКО ТЪРНОВО</v>
          </cell>
          <cell r="G1889" t="str">
            <v>"ЛАЙФ ЕНЕРДЖИ" ООД</v>
          </cell>
          <cell r="H1889" t="str">
            <v>419ЛФЕ018</v>
          </cell>
          <cell r="I1889">
            <v>42366</v>
          </cell>
          <cell r="J1889" t="str">
            <v>1973</v>
          </cell>
          <cell r="K1889">
            <v>3068.16</v>
          </cell>
          <cell r="L1889">
            <v>2396</v>
          </cell>
          <cell r="M1889">
            <v>212.8</v>
          </cell>
          <cell r="N1889">
            <v>87.2</v>
          </cell>
          <cell r="O1889">
            <v>201336</v>
          </cell>
          <cell r="P1889">
            <v>509977</v>
          </cell>
          <cell r="Q1889">
            <v>208900</v>
          </cell>
          <cell r="R1889">
            <v>0</v>
          </cell>
          <cell r="S1889" t="str">
            <v>G</v>
          </cell>
          <cell r="T1889" t="str">
            <v>С</v>
          </cell>
          <cell r="U1889" t="str">
            <v>Изолация на външна стена , Изолация на под, Изолация на покрив, Мерки по осветление, Подмяна на дограма</v>
          </cell>
          <cell r="V1889">
            <v>301232</v>
          </cell>
          <cell r="W1889">
            <v>120.88</v>
          </cell>
          <cell r="X1889">
            <v>32270</v>
          </cell>
          <cell r="Y1889">
            <v>169791</v>
          </cell>
          <cell r="Z1889">
            <v>5.2614999999999998</v>
          </cell>
          <cell r="AA1889" t="str">
            <v>„НП за ЕЕ на МЖС"</v>
          </cell>
          <cell r="AB1889">
            <v>59.06</v>
          </cell>
        </row>
        <row r="1890">
          <cell r="A1890">
            <v>176847209</v>
          </cell>
          <cell r="B1890" t="str">
            <v>СДРУЖЕНИЕ НА СОБСТВЕНИЦИТЕ "КРАКОВ 2, ВЕЛИКО ТЪРНОВО</v>
          </cell>
          <cell r="C1890" t="str">
            <v>МЖС, ТЪРНОВО, УЛ. КРАКОВ-2</v>
          </cell>
          <cell r="D1890" t="str">
            <v>обл.ВЕЛИКО ТЪРНОВО</v>
          </cell>
          <cell r="E1890" t="str">
            <v>общ.ВЕЛИКО ТЪРНОВО</v>
          </cell>
          <cell r="F1890" t="str">
            <v>гр.ВЕЛИКО ТЪРНОВО</v>
          </cell>
          <cell r="G1890" t="str">
            <v>"ЛАЙФ ЕНЕРДЖИ" ООД</v>
          </cell>
          <cell r="H1890" t="str">
            <v>419ЛФЕ019</v>
          </cell>
          <cell r="I1890">
            <v>42368</v>
          </cell>
          <cell r="J1890" t="str">
            <v>1973</v>
          </cell>
          <cell r="K1890">
            <v>4368.1400000000003</v>
          </cell>
          <cell r="L1890">
            <v>3502</v>
          </cell>
          <cell r="M1890">
            <v>159</v>
          </cell>
          <cell r="N1890">
            <v>75</v>
          </cell>
          <cell r="O1890">
            <v>178692</v>
          </cell>
          <cell r="P1890">
            <v>557230</v>
          </cell>
          <cell r="Q1890">
            <v>262700</v>
          </cell>
          <cell r="R1890">
            <v>0</v>
          </cell>
          <cell r="S1890" t="str">
            <v>F</v>
          </cell>
          <cell r="T1890" t="str">
            <v>С</v>
          </cell>
          <cell r="U1890" t="str">
            <v>Изолация на външна стена , Изолация на под, Изолация на покрив, Мерки по осветление, Подмяна на дограма</v>
          </cell>
          <cell r="V1890">
            <v>295235</v>
          </cell>
          <cell r="W1890">
            <v>174.77</v>
          </cell>
          <cell r="X1890">
            <v>44154</v>
          </cell>
          <cell r="Y1890">
            <v>223633</v>
          </cell>
          <cell r="Z1890">
            <v>5.0648</v>
          </cell>
          <cell r="AA1890" t="str">
            <v>„НП за ЕЕ на МЖС"</v>
          </cell>
          <cell r="AB1890">
            <v>52.98</v>
          </cell>
        </row>
        <row r="1891">
          <cell r="A1891">
            <v>176829428</v>
          </cell>
          <cell r="B1891" t="str">
            <v>СДРУЖЕНИЕ НА СОБСТВЕНИЦИТЕ "КОКИЧЕ, ГР. БОТЕВГРАД, Ж.К. САРАНСК БЛ.9 ВХ. А,Б,В,Г</v>
          </cell>
          <cell r="C1891" t="str">
            <v>МЖС БЛ.9</v>
          </cell>
          <cell r="D1891" t="str">
            <v>обл.СОФИЯ-ОБЛАСТ</v>
          </cell>
          <cell r="E1891" t="str">
            <v>общ.БОТЕВГРАД</v>
          </cell>
          <cell r="F1891" t="str">
            <v>гр.БОТЕВГРАД</v>
          </cell>
          <cell r="G1891" t="str">
            <v>"ЛАЙФ ЕНЕРДЖИ" ООД</v>
          </cell>
          <cell r="H1891" t="str">
            <v>419ЛФЕ020</v>
          </cell>
          <cell r="I1891">
            <v>42734</v>
          </cell>
          <cell r="J1891" t="str">
            <v>1987</v>
          </cell>
          <cell r="K1891">
            <v>3869.8</v>
          </cell>
          <cell r="L1891">
            <v>3055</v>
          </cell>
          <cell r="M1891">
            <v>214.3</v>
          </cell>
          <cell r="N1891">
            <v>105.8</v>
          </cell>
          <cell r="O1891">
            <v>721886</v>
          </cell>
          <cell r="P1891">
            <v>1349278</v>
          </cell>
          <cell r="Q1891">
            <v>668400</v>
          </cell>
          <cell r="R1891">
            <v>0</v>
          </cell>
          <cell r="S1891" t="str">
            <v>E</v>
          </cell>
          <cell r="T1891" t="str">
            <v>С</v>
          </cell>
          <cell r="U1891" t="str">
            <v>Изолация на външна стена , Изолация на покрив, Мерки по осветление, Подмяна на дограма</v>
          </cell>
          <cell r="V1891">
            <v>684242</v>
          </cell>
          <cell r="W1891">
            <v>142.16999999999999</v>
          </cell>
          <cell r="X1891">
            <v>48829</v>
          </cell>
          <cell r="Y1891">
            <v>280300</v>
          </cell>
          <cell r="Z1891">
            <v>5.7404000000000002</v>
          </cell>
          <cell r="AA1891" t="str">
            <v>„НП за ЕЕ на МЖС"</v>
          </cell>
          <cell r="AB1891">
            <v>50.71</v>
          </cell>
        </row>
        <row r="1892">
          <cell r="A1892">
            <v>176828493</v>
          </cell>
          <cell r="B1892" t="str">
            <v>СДРУЖЕНИЕ НА СОБСТВЕНИЦИТЕ "НОВ ДОМ, ГР. БОТЕВГРАД, Ж.К. САРАНСК, БЛ. 3, ВХ. А, Б</v>
          </cell>
          <cell r="C1892" t="str">
            <v>МЖС БЛ.3</v>
          </cell>
          <cell r="D1892" t="str">
            <v>обл.СОФИЯ-ОБЛАСТ</v>
          </cell>
          <cell r="E1892" t="str">
            <v>общ.БОТЕВГРАД</v>
          </cell>
          <cell r="F1892" t="str">
            <v>гр.БОТЕВГРАД</v>
          </cell>
          <cell r="G1892" t="str">
            <v>"ЛАЙФ ЕНЕРДЖИ" ООД</v>
          </cell>
          <cell r="H1892" t="str">
            <v>419ЛФЕ021</v>
          </cell>
          <cell r="I1892">
            <v>42368</v>
          </cell>
          <cell r="J1892" t="str">
            <v>1976</v>
          </cell>
          <cell r="K1892">
            <v>3636</v>
          </cell>
          <cell r="L1892">
            <v>2960</v>
          </cell>
          <cell r="M1892">
            <v>395.9</v>
          </cell>
          <cell r="N1892">
            <v>141</v>
          </cell>
          <cell r="O1892">
            <v>1112944</v>
          </cell>
          <cell r="P1892">
            <v>117803</v>
          </cell>
          <cell r="Q1892">
            <v>417300</v>
          </cell>
          <cell r="R1892">
            <v>0</v>
          </cell>
          <cell r="S1892" t="str">
            <v>G</v>
          </cell>
          <cell r="T1892" t="str">
            <v>С</v>
          </cell>
          <cell r="U1892" t="str">
            <v>Изолация на външна стена , Изолация на под, Изолация на покрив, Мерки по осветление, Подмяна на дограма</v>
          </cell>
          <cell r="V1892">
            <v>755760</v>
          </cell>
          <cell r="W1892">
            <v>42.91</v>
          </cell>
          <cell r="X1892">
            <v>23019</v>
          </cell>
          <cell r="Y1892">
            <v>231098</v>
          </cell>
          <cell r="Z1892">
            <v>10.039400000000001</v>
          </cell>
          <cell r="AA1892" t="str">
            <v>„НП за ЕЕ на МЖС"</v>
          </cell>
          <cell r="AB1892">
            <v>641.54</v>
          </cell>
        </row>
        <row r="1893">
          <cell r="A1893">
            <v>176830811</v>
          </cell>
          <cell r="B1893" t="str">
            <v>СДРУЖЕНИЕ НА СОБСТВЕНИЦИТЕ "ОБРАЗЦОВ ДОМ ГР. БОТЕВГРАД, Ж.К. САРАНСК БЛ.10 ВХ.А,Б,В,Г"</v>
          </cell>
          <cell r="C1893" t="str">
            <v>МЖС</v>
          </cell>
          <cell r="D1893" t="str">
            <v>обл.СОФИЯ-ОБЛАСТ</v>
          </cell>
          <cell r="E1893" t="str">
            <v>общ.БОТЕВГРАД</v>
          </cell>
          <cell r="F1893" t="str">
            <v>гр.БОТЕВГРАД</v>
          </cell>
          <cell r="G1893" t="str">
            <v>"ЛАЙФ ЕНЕРДЖИ" ООД</v>
          </cell>
          <cell r="H1893" t="str">
            <v>419ЛФЕ022</v>
          </cell>
          <cell r="I1893">
            <v>42368</v>
          </cell>
          <cell r="J1893" t="str">
            <v>1979</v>
          </cell>
          <cell r="K1893">
            <v>8859</v>
          </cell>
          <cell r="L1893">
            <v>7658</v>
          </cell>
          <cell r="M1893">
            <v>265</v>
          </cell>
          <cell r="N1893">
            <v>122.7</v>
          </cell>
          <cell r="O1893">
            <v>1036937</v>
          </cell>
          <cell r="P1893">
            <v>2029814</v>
          </cell>
          <cell r="Q1893">
            <v>940000</v>
          </cell>
          <cell r="R1893">
            <v>0</v>
          </cell>
          <cell r="S1893" t="str">
            <v>E</v>
          </cell>
          <cell r="T1893" t="str">
            <v>С</v>
          </cell>
          <cell r="U1893" t="str">
            <v>Изолация на външна стена , Изолация на покрив, Подмяна на дограма</v>
          </cell>
          <cell r="V1893">
            <v>1089845</v>
          </cell>
          <cell r="W1893">
            <v>109.93</v>
          </cell>
          <cell r="X1893">
            <v>49750</v>
          </cell>
          <cell r="Y1893">
            <v>336743</v>
          </cell>
          <cell r="Z1893">
            <v>6.7686999999999999</v>
          </cell>
          <cell r="AA1893" t="str">
            <v>„НП за ЕЕ на МЖС"</v>
          </cell>
          <cell r="AB1893">
            <v>53.69</v>
          </cell>
        </row>
        <row r="1894">
          <cell r="A1894">
            <v>176826955</v>
          </cell>
          <cell r="B1894" t="str">
            <v>СДРУЖЕНИЕ НА СОБСТВЕНИЦИТЕ НА БЛОК 49, ВХОДОВЕ В-Е В ЖК. "РУСАЛЯ", ГРАД ПОПОВО</v>
          </cell>
          <cell r="C1894" t="str">
            <v>МЖС БЛ 49</v>
          </cell>
          <cell r="D1894" t="str">
            <v>обл.ТЪРГОВИЩЕ</v>
          </cell>
          <cell r="E1894" t="str">
            <v>общ.ПОПОВО</v>
          </cell>
          <cell r="F1894" t="str">
            <v>гр.ПОПОВО</v>
          </cell>
          <cell r="G1894" t="str">
            <v>"ЛАЙФ ЕНЕРДЖИ" ООД</v>
          </cell>
          <cell r="H1894" t="str">
            <v>419ЛФЕ034</v>
          </cell>
          <cell r="I1894">
            <v>42394</v>
          </cell>
          <cell r="J1894" t="str">
            <v>1982</v>
          </cell>
          <cell r="K1894">
            <v>3670</v>
          </cell>
          <cell r="L1894">
            <v>3304</v>
          </cell>
          <cell r="M1894">
            <v>216.5</v>
          </cell>
          <cell r="N1894">
            <v>117</v>
          </cell>
          <cell r="O1894">
            <v>413673</v>
          </cell>
          <cell r="P1894">
            <v>715445</v>
          </cell>
          <cell r="Q1894">
            <v>386900</v>
          </cell>
          <cell r="R1894">
            <v>0</v>
          </cell>
          <cell r="S1894" t="str">
            <v>E</v>
          </cell>
          <cell r="T1894" t="str">
            <v>С</v>
          </cell>
          <cell r="U1894" t="str">
            <v>Изолация на външна стена , Изолация на под, Изолация на покрив, Мерки по осветление, Подмяна на дограма</v>
          </cell>
          <cell r="V1894">
            <v>329470</v>
          </cell>
          <cell r="W1894">
            <v>53.14</v>
          </cell>
          <cell r="X1894">
            <v>21848</v>
          </cell>
          <cell r="Y1894">
            <v>208159</v>
          </cell>
          <cell r="Z1894">
            <v>9.5274999999999999</v>
          </cell>
          <cell r="AA1894" t="str">
            <v>„НП за ЕЕ на МЖС"</v>
          </cell>
          <cell r="AB1894">
            <v>46.05</v>
          </cell>
        </row>
        <row r="1895">
          <cell r="A1895">
            <v>176836892</v>
          </cell>
          <cell r="B1895" t="str">
            <v>СДРУЖЕНИЕ НА СОБСТВЕНИЦИТЕ "гр. ПОПОВО ГАГАРИН 1А вх. А,Б,В,Г"</v>
          </cell>
          <cell r="C1895" t="str">
            <v>МЖС</v>
          </cell>
          <cell r="D1895" t="str">
            <v>обл.ТЪРГОВИЩЕ</v>
          </cell>
          <cell r="E1895" t="str">
            <v>общ.ПОПОВО</v>
          </cell>
          <cell r="F1895" t="str">
            <v>гр.ПОПОВО</v>
          </cell>
          <cell r="G1895" t="str">
            <v>"ЛАЙФ ЕНЕРДЖИ" ООД</v>
          </cell>
          <cell r="H1895" t="str">
            <v>419ЛФЕ035</v>
          </cell>
          <cell r="I1895">
            <v>42396</v>
          </cell>
          <cell r="J1895" t="str">
            <v>1978</v>
          </cell>
          <cell r="K1895">
            <v>6937</v>
          </cell>
          <cell r="L1895">
            <v>3074</v>
          </cell>
          <cell r="M1895">
            <v>191.7</v>
          </cell>
          <cell r="N1895">
            <v>107</v>
          </cell>
          <cell r="O1895">
            <v>723854</v>
          </cell>
          <cell r="P1895">
            <v>1164213</v>
          </cell>
          <cell r="Q1895">
            <v>650300</v>
          </cell>
          <cell r="R1895">
            <v>0</v>
          </cell>
          <cell r="S1895" t="str">
            <v>E</v>
          </cell>
          <cell r="T1895" t="str">
            <v>С</v>
          </cell>
          <cell r="U1895" t="str">
            <v>Изолация на външна стена , Изолация на под, Изолация на покрив, Мерки по осветление, Подмяна на дограма</v>
          </cell>
          <cell r="V1895">
            <v>514921</v>
          </cell>
          <cell r="W1895">
            <v>76.16</v>
          </cell>
          <cell r="X1895">
            <v>26972.67</v>
          </cell>
          <cell r="Y1895">
            <v>303441</v>
          </cell>
          <cell r="Z1895">
            <v>11.2499</v>
          </cell>
          <cell r="AA1895" t="str">
            <v>„НП за ЕЕ на МЖС"</v>
          </cell>
          <cell r="AB1895">
            <v>44.22</v>
          </cell>
        </row>
        <row r="1896">
          <cell r="A1896">
            <v>176829714</v>
          </cell>
          <cell r="B1896" t="str">
            <v>СДРУЖЕНИЕ НА СОБСТВЕНИЦИТЕ "ГРАД ПОПОВО ЖК.МЛАДОСТ БЛ.2 ВХ.А И Б"</v>
          </cell>
          <cell r="C1896" t="str">
            <v>МЖС БЛ 2</v>
          </cell>
          <cell r="D1896" t="str">
            <v>обл.ТЪРГОВИЩЕ</v>
          </cell>
          <cell r="E1896" t="str">
            <v>общ.ПОПОВО</v>
          </cell>
          <cell r="F1896" t="str">
            <v>гр.ПОПОВО</v>
          </cell>
          <cell r="G1896" t="str">
            <v>"ЛАЙФ ЕНЕРДЖИ" ООД</v>
          </cell>
          <cell r="H1896" t="str">
            <v>419ЛФЕ036</v>
          </cell>
          <cell r="I1896">
            <v>42396</v>
          </cell>
          <cell r="J1896" t="str">
            <v>1982</v>
          </cell>
          <cell r="K1896">
            <v>2570</v>
          </cell>
          <cell r="L1896">
            <v>2369.6</v>
          </cell>
          <cell r="M1896">
            <v>241.3</v>
          </cell>
          <cell r="N1896">
            <v>111.5</v>
          </cell>
          <cell r="O1896">
            <v>547115</v>
          </cell>
          <cell r="P1896">
            <v>571692</v>
          </cell>
          <cell r="Q1896">
            <v>264000</v>
          </cell>
          <cell r="R1896">
            <v>0</v>
          </cell>
          <cell r="S1896" t="str">
            <v>E</v>
          </cell>
          <cell r="T1896" t="str">
            <v>С</v>
          </cell>
          <cell r="U1896" t="str">
            <v>Изолация на външна стена , Изолация на под, Изолация на покрив, Мерки по осветление, Подмяна на дограма</v>
          </cell>
          <cell r="V1896">
            <v>308437</v>
          </cell>
          <cell r="W1896">
            <v>28.93</v>
          </cell>
          <cell r="X1896">
            <v>12885</v>
          </cell>
          <cell r="Y1896">
            <v>129045</v>
          </cell>
          <cell r="Z1896">
            <v>10.0151</v>
          </cell>
          <cell r="AA1896" t="str">
            <v>„НП за ЕЕ на МЖС"</v>
          </cell>
          <cell r="AB1896">
            <v>53.95</v>
          </cell>
        </row>
        <row r="1897">
          <cell r="A1897">
            <v>176824114</v>
          </cell>
          <cell r="B1897" t="str">
            <v>СДРУЖЕНИЕ НА СОБСТВЕНИЦИТЕ "ГР. ПОПОВО, ЖК. "РУСАЛЯ" БЛ. 55, БЛ. 56, БЛ. 57, БЛ. 58"</v>
          </cell>
          <cell r="C1897" t="str">
            <v>МЖС</v>
          </cell>
          <cell r="D1897" t="str">
            <v>обл.ТЪРГОВИЩЕ</v>
          </cell>
          <cell r="E1897" t="str">
            <v>общ.ПОПОВО</v>
          </cell>
          <cell r="F1897" t="str">
            <v>гр.ПОПОВО</v>
          </cell>
          <cell r="G1897" t="str">
            <v>"ЛАЙФ ЕНЕРДЖИ" ООД</v>
          </cell>
          <cell r="H1897" t="str">
            <v>419ЛФЕ037</v>
          </cell>
          <cell r="I1897">
            <v>42397</v>
          </cell>
          <cell r="J1897" t="str">
            <v>1988</v>
          </cell>
          <cell r="K1897">
            <v>6200</v>
          </cell>
          <cell r="L1897">
            <v>4651</v>
          </cell>
          <cell r="M1897">
            <v>422</v>
          </cell>
          <cell r="N1897">
            <v>127.4</v>
          </cell>
          <cell r="O1897">
            <v>950927</v>
          </cell>
          <cell r="P1897">
            <v>1962760</v>
          </cell>
          <cell r="Q1897">
            <v>592700</v>
          </cell>
          <cell r="R1897">
            <v>0</v>
          </cell>
          <cell r="S1897" t="str">
            <v>D</v>
          </cell>
          <cell r="T1897" t="str">
            <v>С</v>
          </cell>
          <cell r="U1897" t="str">
            <v>Изолация на външна стена , Изолация на под, Изолация на покрив, Мерки по осветление, Подмяна на дограма</v>
          </cell>
          <cell r="V1897">
            <v>1370886</v>
          </cell>
          <cell r="W1897">
            <v>111.19</v>
          </cell>
          <cell r="X1897">
            <v>54710</v>
          </cell>
          <cell r="Y1897">
            <v>312878</v>
          </cell>
          <cell r="Z1897">
            <v>5.7187999999999999</v>
          </cell>
          <cell r="AA1897" t="str">
            <v>„НП за ЕЕ на МЖС"</v>
          </cell>
          <cell r="AB1897">
            <v>69.84</v>
          </cell>
        </row>
        <row r="1898">
          <cell r="A1898">
            <v>176831070</v>
          </cell>
          <cell r="B1898" t="str">
            <v>СДРУЖЕНИЕ НА СОБСТВЕНИЦИТЕ "ГАГАРИН БЛ.3, ВХ.А,Б,В,Г,Д , ГР.ПОПОВО"</v>
          </cell>
          <cell r="C1898" t="str">
            <v>МЖС</v>
          </cell>
          <cell r="D1898" t="str">
            <v>обл.ТЪРГОВИЩЕ</v>
          </cell>
          <cell r="E1898" t="str">
            <v>общ.ПОПОВО</v>
          </cell>
          <cell r="F1898" t="str">
            <v>гр.ПОПОВО</v>
          </cell>
          <cell r="G1898" t="str">
            <v>"ЛАЙФ ЕНЕРДЖИ" ООД</v>
          </cell>
          <cell r="H1898" t="str">
            <v>419ЛФЕ038</v>
          </cell>
          <cell r="I1898">
            <v>42397</v>
          </cell>
          <cell r="J1898" t="str">
            <v>1983</v>
          </cell>
          <cell r="K1898">
            <v>8130</v>
          </cell>
          <cell r="L1898">
            <v>6886</v>
          </cell>
          <cell r="M1898">
            <v>202.3</v>
          </cell>
          <cell r="N1898">
            <v>111.2</v>
          </cell>
          <cell r="O1898">
            <v>857295</v>
          </cell>
          <cell r="P1898">
            <v>1392873</v>
          </cell>
          <cell r="Q1898">
            <v>765900</v>
          </cell>
          <cell r="R1898">
            <v>0</v>
          </cell>
          <cell r="S1898" t="str">
            <v>E</v>
          </cell>
          <cell r="T1898" t="str">
            <v>С</v>
          </cell>
          <cell r="U1898" t="str">
            <v>Изолация на външна стена , Изолация на под, Изолация на покрив, Мерки по осветление, Подмяна на дограма</v>
          </cell>
          <cell r="V1898">
            <v>627860</v>
          </cell>
          <cell r="W1898">
            <v>62.93</v>
          </cell>
          <cell r="X1898">
            <v>27317.5</v>
          </cell>
          <cell r="Y1898">
            <v>370643.96</v>
          </cell>
          <cell r="Z1898">
            <v>13.568</v>
          </cell>
          <cell r="AA1898" t="str">
            <v>„НП за ЕЕ на МЖС"</v>
          </cell>
          <cell r="AB1898">
            <v>45.07</v>
          </cell>
        </row>
        <row r="1899">
          <cell r="A1899">
            <v>176831094</v>
          </cell>
          <cell r="B1899" t="str">
            <v>СДРУЖЕНИЕ НА СОБСТВЕНИЦИТЕ "ПОПОВО УЛ.ГАГАРИН БЛ.13 ВХ.А-Г"</v>
          </cell>
          <cell r="C1899" t="str">
            <v>МЖС</v>
          </cell>
          <cell r="D1899" t="str">
            <v>обл.ТЪРГОВИЩЕ</v>
          </cell>
          <cell r="E1899" t="str">
            <v>общ.ПОПОВО</v>
          </cell>
          <cell r="F1899" t="str">
            <v>гр.ПОПОВО</v>
          </cell>
          <cell r="G1899" t="str">
            <v>"ЛАЙФ ЕНЕРДЖИ" ООД</v>
          </cell>
          <cell r="H1899" t="str">
            <v>419ЛФЕ039</v>
          </cell>
          <cell r="I1899">
            <v>42397</v>
          </cell>
          <cell r="J1899" t="str">
            <v>1986</v>
          </cell>
          <cell r="K1899">
            <v>6104</v>
          </cell>
          <cell r="L1899">
            <v>5238.8</v>
          </cell>
          <cell r="M1899">
            <v>219.2</v>
          </cell>
          <cell r="N1899">
            <v>88.2</v>
          </cell>
          <cell r="O1899">
            <v>743803</v>
          </cell>
          <cell r="P1899">
            <v>1148681</v>
          </cell>
          <cell r="Q1899">
            <v>461880</v>
          </cell>
          <cell r="R1899">
            <v>0</v>
          </cell>
          <cell r="S1899" t="str">
            <v>F</v>
          </cell>
          <cell r="T1899" t="str">
            <v>С</v>
          </cell>
          <cell r="U1899" t="str">
            <v>Изолация на външна стена , Изолация на под, Изолация на покрив, Мерки по осветление, Подмяна на дограма</v>
          </cell>
          <cell r="V1899">
            <v>686797</v>
          </cell>
          <cell r="W1899">
            <v>135.63999999999999</v>
          </cell>
          <cell r="X1899">
            <v>42913.47</v>
          </cell>
          <cell r="Y1899">
            <v>640894.24</v>
          </cell>
          <cell r="Z1899">
            <v>14.9345</v>
          </cell>
          <cell r="AA1899" t="str">
            <v>„НП за ЕЕ на МЖС"</v>
          </cell>
          <cell r="AB1899">
            <v>59.79</v>
          </cell>
        </row>
        <row r="1900">
          <cell r="A1900">
            <v>176831112</v>
          </cell>
          <cell r="B1900" t="str">
            <v>СДРУЖЕНИЕ НА СОБСТВЕНИЦИТЕ "БЪЛГАРИЯ-ГАГАРИН ПОПОВО УЛ.ГАГАРИН #15 И #17</v>
          </cell>
          <cell r="C1900" t="str">
            <v>МЖС</v>
          </cell>
          <cell r="D1900" t="str">
            <v>обл.ТЪРГОВИЩЕ</v>
          </cell>
          <cell r="E1900" t="str">
            <v>общ.ПОПОВО</v>
          </cell>
          <cell r="F1900" t="str">
            <v>гр.ПОПОВО</v>
          </cell>
          <cell r="G1900" t="str">
            <v>"ЛАЙФ ЕНЕРДЖИ" ООД</v>
          </cell>
          <cell r="H1900" t="str">
            <v>419ЛФЕ040</v>
          </cell>
          <cell r="I1900">
            <v>42398</v>
          </cell>
          <cell r="J1900" t="str">
            <v>1986</v>
          </cell>
          <cell r="K1900">
            <v>5336.65</v>
          </cell>
          <cell r="L1900">
            <v>4664.2299999999996</v>
          </cell>
          <cell r="M1900">
            <v>250.5</v>
          </cell>
          <cell r="N1900">
            <v>100</v>
          </cell>
          <cell r="O1900">
            <v>676372</v>
          </cell>
          <cell r="P1900">
            <v>1168720</v>
          </cell>
          <cell r="Q1900">
            <v>1975000</v>
          </cell>
          <cell r="R1900">
            <v>0</v>
          </cell>
          <cell r="S1900" t="str">
            <v>F</v>
          </cell>
          <cell r="T1900" t="str">
            <v>С</v>
          </cell>
          <cell r="U1900" t="str">
            <v>Изолация на външна стена , Изолация на под, Изолация на покрив, Мерки по осветление, Подмяна на дограма</v>
          </cell>
          <cell r="V1900">
            <v>703843</v>
          </cell>
          <cell r="W1900">
            <v>116.61</v>
          </cell>
          <cell r="X1900">
            <v>39866.980000000003</v>
          </cell>
          <cell r="Y1900">
            <v>592875</v>
          </cell>
          <cell r="Z1900">
            <v>14.8713</v>
          </cell>
          <cell r="AA1900" t="str">
            <v>„НП за ЕЕ на МЖС"</v>
          </cell>
          <cell r="AB1900">
            <v>60.22</v>
          </cell>
        </row>
        <row r="1901">
          <cell r="A1901">
            <v>176835858</v>
          </cell>
          <cell r="B1901" t="str">
            <v>СДРУЖЕНИЕ НА СОБСТВЕНИЦИТЕ гр.Елхово, ул."Ал. Стамболийски", #145, вх.А,Б и В</v>
          </cell>
          <cell r="C1901" t="str">
            <v>МЖС</v>
          </cell>
          <cell r="D1901" t="str">
            <v>обл.ЯМБОЛ</v>
          </cell>
          <cell r="E1901" t="str">
            <v>общ.ЕЛХОВО</v>
          </cell>
          <cell r="F1901" t="str">
            <v>гр.ЕЛХОВО</v>
          </cell>
          <cell r="G1901" t="str">
            <v>"ЛАЙФ ЕНЕРДЖИ" ООД</v>
          </cell>
          <cell r="H1901" t="str">
            <v>419ЛФЕ041</v>
          </cell>
          <cell r="I1901">
            <v>42398</v>
          </cell>
          <cell r="J1901" t="str">
            <v>1980</v>
          </cell>
          <cell r="K1901">
            <v>4647.3599999999997</v>
          </cell>
          <cell r="L1901">
            <v>3925.95</v>
          </cell>
          <cell r="M1901">
            <v>172.2</v>
          </cell>
          <cell r="N1901">
            <v>86.2</v>
          </cell>
          <cell r="O1901">
            <v>339703</v>
          </cell>
          <cell r="P1901">
            <v>675892</v>
          </cell>
          <cell r="Q1901">
            <v>338000</v>
          </cell>
          <cell r="R1901">
            <v>0</v>
          </cell>
          <cell r="S1901" t="str">
            <v>E</v>
          </cell>
          <cell r="T1901" t="str">
            <v>С</v>
          </cell>
          <cell r="U1901" t="str">
            <v>Изолация на външна стена , Изолация на под, Изолация на покрив, Мерки по осветление, Подмяна на дограма</v>
          </cell>
          <cell r="V1901">
            <v>337887.15</v>
          </cell>
          <cell r="W1901">
            <v>96.18</v>
          </cell>
          <cell r="X1901">
            <v>26974.21</v>
          </cell>
          <cell r="Y1901">
            <v>432959.14</v>
          </cell>
          <cell r="Z1901">
            <v>16.050799999999999</v>
          </cell>
          <cell r="AA1901" t="str">
            <v>„НП за ЕЕ на МЖС"</v>
          </cell>
          <cell r="AB1901">
            <v>49.99</v>
          </cell>
        </row>
        <row r="1902">
          <cell r="A1902">
            <v>176835267</v>
          </cell>
          <cell r="B1902" t="str">
            <v>СДРУЖЕНИЕ НА СОБСТВЕНИЦИТЕ "ВЪЗРАЖДАНЕ 2, гр. ЛЪКИ</v>
          </cell>
          <cell r="C1902" t="str">
            <v>МЖС</v>
          </cell>
          <cell r="D1902" t="str">
            <v>обл.ПЛОВДИВ</v>
          </cell>
          <cell r="E1902" t="str">
            <v>общ.ЛЪКИ</v>
          </cell>
          <cell r="F1902" t="str">
            <v>гр.ЛЪКИ</v>
          </cell>
          <cell r="G1902" t="str">
            <v>"ЛАЙФ ЕНЕРДЖИ" ООД</v>
          </cell>
          <cell r="H1902" t="str">
            <v>419ЛФЕ042</v>
          </cell>
          <cell r="I1902">
            <v>42398</v>
          </cell>
          <cell r="J1902" t="str">
            <v>1988</v>
          </cell>
          <cell r="K1902">
            <v>4274</v>
          </cell>
          <cell r="L1902">
            <v>4274</v>
          </cell>
          <cell r="M1902">
            <v>237.6</v>
          </cell>
          <cell r="N1902">
            <v>96.8</v>
          </cell>
          <cell r="O1902">
            <v>661369</v>
          </cell>
          <cell r="P1902">
            <v>1015524</v>
          </cell>
          <cell r="Q1902">
            <v>413500</v>
          </cell>
          <cell r="R1902">
            <v>0</v>
          </cell>
          <cell r="S1902" t="str">
            <v>F</v>
          </cell>
          <cell r="T1902" t="str">
            <v>С</v>
          </cell>
          <cell r="U1902" t="str">
            <v>Изолация на външна стена , Изолация на под, Изолация на покрив, Мерки по осветление, Подмяна на дограма</v>
          </cell>
          <cell r="V1902">
            <v>601999</v>
          </cell>
          <cell r="W1902">
            <v>68.569999999999993</v>
          </cell>
          <cell r="X1902">
            <v>32491.200000000001</v>
          </cell>
          <cell r="Y1902">
            <v>1435233.1</v>
          </cell>
          <cell r="Z1902">
            <v>44.172899999999998</v>
          </cell>
          <cell r="AA1902" t="str">
            <v>„НП за ЕЕ на МЖС"</v>
          </cell>
          <cell r="AB1902">
            <v>59.27</v>
          </cell>
        </row>
        <row r="1903">
          <cell r="A1903">
            <v>176835235</v>
          </cell>
          <cell r="B1903" t="str">
            <v>СДРУЖЕНИЕ НА СОБСТВЕНИЦИТЕ "ВЪЗРАЖДАНЕ 4, гр. ЛЪКИ</v>
          </cell>
          <cell r="C1903" t="str">
            <v>МЖС</v>
          </cell>
          <cell r="D1903" t="str">
            <v>обл.ПЛОВДИВ</v>
          </cell>
          <cell r="E1903" t="str">
            <v>общ.ЛЪКИ</v>
          </cell>
          <cell r="F1903" t="str">
            <v>гр.ЛЪКИ</v>
          </cell>
          <cell r="G1903" t="str">
            <v>"ЛАЙФ ЕНЕРДЖИ" ООД</v>
          </cell>
          <cell r="H1903" t="str">
            <v>419ЛФЕ043</v>
          </cell>
          <cell r="I1903">
            <v>42398</v>
          </cell>
          <cell r="J1903" t="str">
            <v>1988</v>
          </cell>
          <cell r="K1903">
            <v>4671</v>
          </cell>
          <cell r="L1903">
            <v>3855</v>
          </cell>
          <cell r="M1903">
            <v>244.9</v>
          </cell>
          <cell r="N1903">
            <v>99.9</v>
          </cell>
          <cell r="O1903">
            <v>605891</v>
          </cell>
          <cell r="P1903">
            <v>943676</v>
          </cell>
          <cell r="Q1903">
            <v>385120</v>
          </cell>
          <cell r="R1903">
            <v>0</v>
          </cell>
          <cell r="S1903" t="str">
            <v>F</v>
          </cell>
          <cell r="T1903" t="str">
            <v>С</v>
          </cell>
          <cell r="U1903" t="str">
            <v>Изолация на външна стена , Изолация на под, Изолация на покрив, Мерки по осветление, Подмяна на дограма</v>
          </cell>
          <cell r="V1903">
            <v>558554</v>
          </cell>
          <cell r="W1903">
            <v>64.510000000000005</v>
          </cell>
          <cell r="X1903">
            <v>30484.2</v>
          </cell>
          <cell r="Y1903">
            <v>477727.6</v>
          </cell>
          <cell r="Z1903">
            <v>15.6713</v>
          </cell>
          <cell r="AA1903" t="str">
            <v>„НП за ЕЕ на МЖС"</v>
          </cell>
          <cell r="AB1903">
            <v>59.18</v>
          </cell>
        </row>
        <row r="1904">
          <cell r="A1904">
            <v>176835317</v>
          </cell>
          <cell r="B1904" t="str">
            <v>СДРУЖЕНИЕ НА СОБСТВЕНИЦИТЕ "ХАЙДУШКИ ПОЛЯНИ 4, гр. ЛЪКИ</v>
          </cell>
          <cell r="C1904" t="str">
            <v>МЖС</v>
          </cell>
          <cell r="D1904" t="str">
            <v>обл.ПЛОВДИВ</v>
          </cell>
          <cell r="E1904" t="str">
            <v>общ.ЛЪКИ</v>
          </cell>
          <cell r="F1904" t="str">
            <v>гр.ЛЪКИ</v>
          </cell>
          <cell r="G1904" t="str">
            <v>"ЛАЙФ ЕНЕРДЖИ" ООД</v>
          </cell>
          <cell r="H1904" t="str">
            <v>419ЛФЕ044</v>
          </cell>
          <cell r="I1904">
            <v>42398</v>
          </cell>
          <cell r="J1904" t="str">
            <v>1979</v>
          </cell>
          <cell r="K1904">
            <v>3681.66</v>
          </cell>
          <cell r="L1904">
            <v>2945.55</v>
          </cell>
          <cell r="M1904">
            <v>370</v>
          </cell>
          <cell r="N1904">
            <v>140</v>
          </cell>
          <cell r="O1904">
            <v>696378</v>
          </cell>
          <cell r="P1904">
            <v>1089912</v>
          </cell>
          <cell r="Q1904">
            <v>413300</v>
          </cell>
          <cell r="R1904">
            <v>0</v>
          </cell>
          <cell r="S1904" t="str">
            <v>G</v>
          </cell>
          <cell r="T1904" t="str">
            <v>С</v>
          </cell>
          <cell r="U1904" t="str">
            <v>Изолация на външна стена , Изолация на под, Изолация на покрив, Мерки по осветление, Подмяна на дограма</v>
          </cell>
          <cell r="V1904">
            <v>677231</v>
          </cell>
          <cell r="W1904">
            <v>37.130000000000003</v>
          </cell>
          <cell r="X1904">
            <v>24275</v>
          </cell>
          <cell r="Y1904">
            <v>214499</v>
          </cell>
          <cell r="Z1904">
            <v>8.8361999999999998</v>
          </cell>
          <cell r="AA1904" t="str">
            <v>„НП за ЕЕ на МЖС"</v>
          </cell>
          <cell r="AB1904">
            <v>62.13</v>
          </cell>
        </row>
        <row r="1905">
          <cell r="A1905">
            <v>176836508</v>
          </cell>
          <cell r="B1905" t="str">
            <v>СДРУЖЕНИЕ НА СОБСТВЕНИЦИТЕ "РАДНЕВО - ЗАВОДСКА 2015</v>
          </cell>
          <cell r="C1905" t="str">
            <v>МЖС</v>
          </cell>
          <cell r="D1905" t="str">
            <v>обл.СТАРА ЗАГОРА</v>
          </cell>
          <cell r="E1905" t="str">
            <v>общ.РАДНЕВО</v>
          </cell>
          <cell r="F1905" t="str">
            <v>гр.РАДНЕВО</v>
          </cell>
          <cell r="G1905" t="str">
            <v>"ЛАЙФ ЕНЕРДЖИ" ООД</v>
          </cell>
          <cell r="H1905" t="str">
            <v>419ЛФЕ047</v>
          </cell>
          <cell r="I1905">
            <v>42403</v>
          </cell>
          <cell r="J1905" t="str">
            <v>1976</v>
          </cell>
          <cell r="K1905">
            <v>9177.84</v>
          </cell>
          <cell r="L1905">
            <v>9177.84</v>
          </cell>
          <cell r="M1905">
            <v>192.2</v>
          </cell>
          <cell r="N1905">
            <v>83.7</v>
          </cell>
          <cell r="O1905">
            <v>981959</v>
          </cell>
          <cell r="P1905">
            <v>1763982</v>
          </cell>
          <cell r="Q1905">
            <v>767520</v>
          </cell>
          <cell r="R1905">
            <v>0</v>
          </cell>
          <cell r="S1905" t="str">
            <v>E</v>
          </cell>
          <cell r="T1905" t="str">
            <v>С</v>
          </cell>
          <cell r="U1905" t="str">
            <v>Изолация на външна стена , Изолация на под, Изолация на покрив, Мерки по осветление, Подмяна на дограма</v>
          </cell>
          <cell r="V1905">
            <v>996465.6</v>
          </cell>
          <cell r="W1905">
            <v>201.44</v>
          </cell>
          <cell r="X1905">
            <v>70084.97</v>
          </cell>
          <cell r="Y1905">
            <v>1024047.34</v>
          </cell>
          <cell r="Z1905">
            <v>14.611499999999999</v>
          </cell>
          <cell r="AA1905" t="str">
            <v>„НП за ЕЕ на МЖС"</v>
          </cell>
          <cell r="AB1905">
            <v>56.48</v>
          </cell>
        </row>
        <row r="1906">
          <cell r="A1906">
            <v>176892084</v>
          </cell>
          <cell r="B1906" t="str">
            <v>СДРУЖЕНИЕ НА СОБСТВЕНИЦИТЕ "РАШО КОСТОВ 1 - РАДНЕВО</v>
          </cell>
          <cell r="C1906" t="str">
            <v>МЖС</v>
          </cell>
          <cell r="D1906" t="str">
            <v>обл.СТАРА ЗАГОРА</v>
          </cell>
          <cell r="E1906" t="str">
            <v>общ.РАДНЕВО</v>
          </cell>
          <cell r="F1906" t="str">
            <v>гр.РАДНЕВО</v>
          </cell>
          <cell r="G1906" t="str">
            <v>"ЛАЙФ ЕНЕРДЖИ" ООД</v>
          </cell>
          <cell r="H1906" t="str">
            <v>419ЛФЕ048</v>
          </cell>
          <cell r="I1906">
            <v>42403</v>
          </cell>
          <cell r="J1906" t="str">
            <v>1976</v>
          </cell>
          <cell r="K1906">
            <v>3427.84</v>
          </cell>
          <cell r="L1906">
            <v>3427.84</v>
          </cell>
          <cell r="M1906">
            <v>171.8</v>
          </cell>
          <cell r="N1906">
            <v>81.7</v>
          </cell>
          <cell r="O1906">
            <v>343211</v>
          </cell>
          <cell r="P1906">
            <v>589191</v>
          </cell>
          <cell r="Q1906">
            <v>280300</v>
          </cell>
          <cell r="R1906">
            <v>0</v>
          </cell>
          <cell r="S1906" t="str">
            <v>E</v>
          </cell>
          <cell r="T1906" t="str">
            <v>С</v>
          </cell>
          <cell r="U1906" t="str">
            <v>Изолация на външна стена , Изолация на под, Изолация на покрив, Мерки по осветление, Подмяна на дограма</v>
          </cell>
          <cell r="V1906">
            <v>308897</v>
          </cell>
          <cell r="W1906">
            <v>87.04</v>
          </cell>
          <cell r="X1906">
            <v>26278</v>
          </cell>
          <cell r="Y1906">
            <v>346019.8</v>
          </cell>
          <cell r="Z1906">
            <v>13.1676</v>
          </cell>
          <cell r="AA1906" t="str">
            <v>„НП за ЕЕ на МЖС"</v>
          </cell>
          <cell r="AB1906">
            <v>52.42</v>
          </cell>
        </row>
        <row r="1907">
          <cell r="A1907">
            <v>176832239</v>
          </cell>
          <cell r="B1907" t="str">
            <v>СДРУЖЕНИЕ НА СОБСТВЕНИЦИТЕ "ГРАД РАДНЕВО СС МИНЧО СТОЯНОВ #2"</v>
          </cell>
          <cell r="C1907" t="str">
            <v>МЖС-РАДНЕВО, БЛ. 29</v>
          </cell>
          <cell r="D1907" t="str">
            <v>обл.СТАРА ЗАГОРА</v>
          </cell>
          <cell r="E1907" t="str">
            <v>общ.РАДНЕВО</v>
          </cell>
          <cell r="F1907" t="str">
            <v>гр.РАДНЕВО</v>
          </cell>
          <cell r="G1907" t="str">
            <v>"ЛАЙФ ЕНЕРДЖИ" ООД</v>
          </cell>
          <cell r="H1907" t="str">
            <v>419ЛФЕ049</v>
          </cell>
          <cell r="I1907">
            <v>42408</v>
          </cell>
          <cell r="J1907" t="str">
            <v>1968</v>
          </cell>
          <cell r="K1907">
            <v>4167.3999999999996</v>
          </cell>
          <cell r="L1907">
            <v>3705.7</v>
          </cell>
          <cell r="M1907">
            <v>231.7</v>
          </cell>
          <cell r="N1907">
            <v>95.7</v>
          </cell>
          <cell r="O1907">
            <v>572105</v>
          </cell>
          <cell r="P1907">
            <v>858978</v>
          </cell>
          <cell r="Q1907">
            <v>354700</v>
          </cell>
          <cell r="R1907">
            <v>0</v>
          </cell>
          <cell r="S1907" t="str">
            <v>F</v>
          </cell>
          <cell r="T1907" t="str">
            <v>С</v>
          </cell>
          <cell r="U1907" t="str">
            <v>Изолация на външна стена , Изолация на под, Изолация на покрив, Мерки по осветление, Подмяна на дограма</v>
          </cell>
          <cell r="V1907">
            <v>505485</v>
          </cell>
          <cell r="W1907">
            <v>79.17</v>
          </cell>
          <cell r="X1907">
            <v>30523</v>
          </cell>
          <cell r="Y1907">
            <v>216069</v>
          </cell>
          <cell r="Z1907">
            <v>7.0788000000000002</v>
          </cell>
          <cell r="AA1907" t="str">
            <v>„НП за ЕЕ на МЖС"</v>
          </cell>
          <cell r="AB1907">
            <v>58.84</v>
          </cell>
        </row>
        <row r="1908">
          <cell r="A1908">
            <v>176846303</v>
          </cell>
          <cell r="B1908" t="str">
            <v>СДРУЖЕНИЕ НА СОБСТВЕНИЦИТЕ "РАДНЕВО-МЛАДОСТ 2</v>
          </cell>
          <cell r="C1908" t="str">
            <v>МЖС</v>
          </cell>
          <cell r="D1908" t="str">
            <v>обл.СТАРА ЗАГОРА</v>
          </cell>
          <cell r="E1908" t="str">
            <v>общ.РАДНЕВО</v>
          </cell>
          <cell r="F1908" t="str">
            <v>гр.РАДНЕВО</v>
          </cell>
          <cell r="G1908" t="str">
            <v>"ЛАЙФ ЕНЕРДЖИ" ООД</v>
          </cell>
          <cell r="H1908" t="str">
            <v>419ЛФЕ050</v>
          </cell>
          <cell r="I1908">
            <v>42408</v>
          </cell>
          <cell r="J1908" t="str">
            <v>1968</v>
          </cell>
          <cell r="K1908">
            <v>5419.27</v>
          </cell>
          <cell r="L1908">
            <v>4368</v>
          </cell>
          <cell r="M1908">
            <v>167</v>
          </cell>
          <cell r="N1908">
            <v>86.8</v>
          </cell>
          <cell r="O1908">
            <v>583648</v>
          </cell>
          <cell r="P1908">
            <v>728972</v>
          </cell>
          <cell r="Q1908">
            <v>379000</v>
          </cell>
          <cell r="R1908">
            <v>0</v>
          </cell>
          <cell r="S1908" t="str">
            <v>E</v>
          </cell>
          <cell r="T1908" t="str">
            <v>С</v>
          </cell>
          <cell r="U1908" t="str">
            <v>Изолация на външна стена , Изолация на под, Изолация на покрив, Мерки по осветление, Подмяна на дограма</v>
          </cell>
          <cell r="V1908">
            <v>350526</v>
          </cell>
          <cell r="W1908">
            <v>73.25</v>
          </cell>
          <cell r="X1908">
            <v>26143</v>
          </cell>
          <cell r="Y1908">
            <v>258383</v>
          </cell>
          <cell r="Z1908">
            <v>9.8834</v>
          </cell>
          <cell r="AA1908" t="str">
            <v>„НП за ЕЕ на МЖС"</v>
          </cell>
          <cell r="AB1908">
            <v>48.08</v>
          </cell>
        </row>
        <row r="1909">
          <cell r="A1909">
            <v>176832082</v>
          </cell>
          <cell r="B1909" t="str">
            <v>СДРУЖЕНИЕ НА СОБСТВЕНИЦИТЕ "ДЕТЕЛИНА, ГР.БОТЕВГРАД, БУЛ. ЦАР ОСВОБОДИТЕЛ БЛ. 19 ВХ. А,Б"</v>
          </cell>
          <cell r="C1909" t="str">
            <v>МЖС-БОТЕВГРАД, "ЦАР ОСВОБОДИТЕЛ", БЛ. 19</v>
          </cell>
          <cell r="D1909" t="str">
            <v>обл.СОФИЯ-ОБЛАСТ</v>
          </cell>
          <cell r="E1909" t="str">
            <v>общ.БОТЕВГРАД</v>
          </cell>
          <cell r="F1909" t="str">
            <v>гр.БОТЕВГРАД</v>
          </cell>
          <cell r="G1909" t="str">
            <v>"ЛАЙФ ЕНЕРДЖИ" ООД</v>
          </cell>
          <cell r="H1909" t="str">
            <v>419ЛФЕ053</v>
          </cell>
          <cell r="I1909">
            <v>42431</v>
          </cell>
          <cell r="J1909" t="str">
            <v>1987</v>
          </cell>
          <cell r="K1909">
            <v>3028.68</v>
          </cell>
          <cell r="L1909">
            <v>3028.68</v>
          </cell>
          <cell r="M1909">
            <v>200.9</v>
          </cell>
          <cell r="N1909">
            <v>94.2</v>
          </cell>
          <cell r="O1909">
            <v>374309</v>
          </cell>
          <cell r="P1909">
            <v>608653</v>
          </cell>
          <cell r="Q1909">
            <v>285300</v>
          </cell>
          <cell r="R1909">
            <v>0</v>
          </cell>
          <cell r="S1909" t="str">
            <v>F</v>
          </cell>
          <cell r="T1909" t="str">
            <v>С</v>
          </cell>
          <cell r="U1909" t="str">
            <v>Изолация на външна стена , Изолация на под, Изолация на покрив, Мерки по осветление, Подмяна на дограма</v>
          </cell>
          <cell r="V1909">
            <v>323346</v>
          </cell>
          <cell r="W1909">
            <v>62.11</v>
          </cell>
          <cell r="X1909">
            <v>21878.15</v>
          </cell>
          <cell r="Y1909">
            <v>295817.82</v>
          </cell>
          <cell r="Z1909">
            <v>13.521100000000001</v>
          </cell>
          <cell r="AA1909" t="str">
            <v>„НП за ЕЕ на МЖС"</v>
          </cell>
          <cell r="AB1909">
            <v>53.12</v>
          </cell>
        </row>
        <row r="1910">
          <cell r="A1910">
            <v>176842799</v>
          </cell>
          <cell r="B1910" t="str">
            <v>СДРУЖЕНИЕ НА СОБСТВЕНИЦИТЕ "СЪЮЗ, ГР.БОТЕВГРАД, УЛ.ВИТОША #2, ВХ.А,Б"</v>
          </cell>
          <cell r="C1910" t="str">
            <v>МЖС-БОТЕВГРАД, "ВИТОША" 2</v>
          </cell>
          <cell r="D1910" t="str">
            <v>обл.СОФИЯ-ОБЛАСТ</v>
          </cell>
          <cell r="E1910" t="str">
            <v>общ.БОТЕВГРАД</v>
          </cell>
          <cell r="F1910" t="str">
            <v>гр.БОТЕВГРАД</v>
          </cell>
          <cell r="G1910" t="str">
            <v>"ЛАЙФ ЕНЕРДЖИ" ООД</v>
          </cell>
          <cell r="H1910" t="str">
            <v>419ЛФЕ054</v>
          </cell>
          <cell r="I1910">
            <v>42431</v>
          </cell>
          <cell r="J1910" t="str">
            <v>1984</v>
          </cell>
          <cell r="K1910">
            <v>2713.1</v>
          </cell>
          <cell r="L1910">
            <v>2713.1</v>
          </cell>
          <cell r="M1910">
            <v>202</v>
          </cell>
          <cell r="N1910">
            <v>106.7</v>
          </cell>
          <cell r="O1910">
            <v>297295</v>
          </cell>
          <cell r="P1910">
            <v>547931</v>
          </cell>
          <cell r="Q1910">
            <v>289200</v>
          </cell>
          <cell r="R1910">
            <v>0</v>
          </cell>
          <cell r="S1910" t="str">
            <v>G</v>
          </cell>
          <cell r="T1910" t="str">
            <v>С</v>
          </cell>
          <cell r="U1910" t="str">
            <v>Изолация на външна стена , Изолация на под, Изолация на покрив, Мерки по осветление, Подмяна на дограма</v>
          </cell>
          <cell r="V1910">
            <v>258689.89</v>
          </cell>
          <cell r="W1910">
            <v>66.239999999999995</v>
          </cell>
          <cell r="X1910">
            <v>20005.939999999999</v>
          </cell>
          <cell r="Y1910">
            <v>262661.07</v>
          </cell>
          <cell r="Z1910">
            <v>13.129099999999999</v>
          </cell>
          <cell r="AA1910" t="str">
            <v>„НП за ЕЕ на МЖС"</v>
          </cell>
          <cell r="AB1910">
            <v>47.21</v>
          </cell>
        </row>
        <row r="1911">
          <cell r="A1911">
            <v>176842379</v>
          </cell>
          <cell r="B1911" t="str">
            <v>СДРУЖЕНИЕ НА СОБСТВЕНИЦИТЕ "ВОЕНЕН БЛОК БОТЕВГРАД, ГР.БОТЕВГРАД, БУЛ.ТРЕТИ МАРТ #1, ВХ.А,Б,В "</v>
          </cell>
          <cell r="C1911" t="str">
            <v>МЖС-БОТЕВГРАД, "ТРЕТИ МАРТ" 1</v>
          </cell>
          <cell r="D1911" t="str">
            <v>обл.СОФИЯ-ОБЛАСТ</v>
          </cell>
          <cell r="E1911" t="str">
            <v>общ.БОТЕВГРАД</v>
          </cell>
          <cell r="F1911" t="str">
            <v>гр.БОТЕВГРАД</v>
          </cell>
          <cell r="G1911" t="str">
            <v>"ЛАЙФ ЕНЕРДЖИ" ООД</v>
          </cell>
          <cell r="H1911" t="str">
            <v>419ЛФЕ055</v>
          </cell>
          <cell r="I1911">
            <v>42431</v>
          </cell>
          <cell r="J1911" t="str">
            <v>1980</v>
          </cell>
          <cell r="K1911">
            <v>2914.32</v>
          </cell>
          <cell r="L1911">
            <v>2914.32</v>
          </cell>
          <cell r="M1911">
            <v>239.9</v>
          </cell>
          <cell r="N1911">
            <v>109.8</v>
          </cell>
          <cell r="O1911">
            <v>512127</v>
          </cell>
          <cell r="P1911">
            <v>698866</v>
          </cell>
          <cell r="Q1911">
            <v>319900</v>
          </cell>
          <cell r="R1911">
            <v>0</v>
          </cell>
          <cell r="S1911" t="str">
            <v>G</v>
          </cell>
          <cell r="T1911" t="str">
            <v>С</v>
          </cell>
          <cell r="U1911" t="str">
            <v>Изолация на външна стена , Изолация на под, Изолация на покрив, Мерки по осветление, Подмяна на дограма</v>
          </cell>
          <cell r="V1911">
            <v>378998.033</v>
          </cell>
          <cell r="W1911">
            <v>47.06</v>
          </cell>
          <cell r="X1911">
            <v>20870.54</v>
          </cell>
          <cell r="Y1911">
            <v>329920.05</v>
          </cell>
          <cell r="Z1911">
            <v>15.8079</v>
          </cell>
          <cell r="AA1911" t="str">
            <v>„НП за ЕЕ на МЖС"</v>
          </cell>
          <cell r="AB1911">
            <v>54.23</v>
          </cell>
        </row>
        <row r="1912">
          <cell r="A1912">
            <v>176828187</v>
          </cell>
          <cell r="B1912" t="str">
            <v>СДРУЖЕНИЕ НА СОБСТВЕНИЦИТЕ "ДЕТЕЛИНА, ГР.БОТЕВГРАД, БУЛ.БЪЛГАРИЯ #13, ВХ.А, Б, В, Г"</v>
          </cell>
          <cell r="C1912" t="str">
            <v>МЖС-БОТЕВГРАД, "БЪЛГАРИЯ" 13</v>
          </cell>
          <cell r="D1912" t="str">
            <v>обл.СОФИЯ-ОБЛАСТ</v>
          </cell>
          <cell r="E1912" t="str">
            <v>общ.БОТЕВГРАД</v>
          </cell>
          <cell r="F1912" t="str">
            <v>гр.БОТЕВГРАД</v>
          </cell>
          <cell r="G1912" t="str">
            <v>"ЛАЙФ ЕНЕРДЖИ" ООД</v>
          </cell>
          <cell r="H1912" t="str">
            <v>419ЛФЕ056</v>
          </cell>
          <cell r="I1912">
            <v>42431</v>
          </cell>
          <cell r="J1912" t="str">
            <v>1984</v>
          </cell>
          <cell r="K1912">
            <v>6976.78</v>
          </cell>
          <cell r="L1912">
            <v>6676.78</v>
          </cell>
          <cell r="M1912">
            <v>172.3</v>
          </cell>
          <cell r="N1912">
            <v>88.1</v>
          </cell>
          <cell r="O1912">
            <v>660524</v>
          </cell>
          <cell r="P1912">
            <v>1150592</v>
          </cell>
          <cell r="Q1912">
            <v>588030</v>
          </cell>
          <cell r="R1912">
            <v>0</v>
          </cell>
          <cell r="S1912" t="str">
            <v>F</v>
          </cell>
          <cell r="T1912" t="str">
            <v>С</v>
          </cell>
          <cell r="U1912" t="str">
            <v>Изолация на външна стена , Изолация на под, Изолация на покрив, Мерки по осветление, Подмяна на дограма</v>
          </cell>
          <cell r="V1912">
            <v>562557.5</v>
          </cell>
          <cell r="W1912">
            <v>112.76</v>
          </cell>
          <cell r="X1912">
            <v>38182.06</v>
          </cell>
          <cell r="Y1912">
            <v>528587.91</v>
          </cell>
          <cell r="Z1912">
            <v>13.8438</v>
          </cell>
          <cell r="AA1912" t="str">
            <v>„НП за ЕЕ на МЖС"</v>
          </cell>
          <cell r="AB1912">
            <v>48.89</v>
          </cell>
        </row>
        <row r="1913">
          <cell r="A1913">
            <v>176838523</v>
          </cell>
          <cell r="B1913" t="str">
            <v>СДРУЖЕНИЕ НА СОБСТВЕНИЦИТЕ "БЕГОНИЯ, ГР.БОТЕВГРАД, УЛ.СТЕФАН СТАМБОЛОВ #2, #4 "</v>
          </cell>
          <cell r="C1913" t="str">
            <v>МЖС-БОТЕВГРАД, "СТЕФАН СТАМБОЛОВ" 2, 4</v>
          </cell>
          <cell r="D1913" t="str">
            <v>обл.СОФИЯ-ОБЛАСТ</v>
          </cell>
          <cell r="E1913" t="str">
            <v>общ.БОТЕВГРАД</v>
          </cell>
          <cell r="F1913" t="str">
            <v>гр.БОТЕВГРАД</v>
          </cell>
          <cell r="G1913" t="str">
            <v>"ЛАЙФ ЕНЕРДЖИ" ООД</v>
          </cell>
          <cell r="H1913" t="str">
            <v>419ЛФЕ057</v>
          </cell>
          <cell r="I1913">
            <v>42431</v>
          </cell>
          <cell r="J1913" t="str">
            <v>1984</v>
          </cell>
          <cell r="K1913">
            <v>3637.48</v>
          </cell>
          <cell r="L1913">
            <v>3637.48</v>
          </cell>
          <cell r="M1913">
            <v>184.6</v>
          </cell>
          <cell r="N1913">
            <v>91.6</v>
          </cell>
          <cell r="O1913">
            <v>525620</v>
          </cell>
          <cell r="P1913">
            <v>671758</v>
          </cell>
          <cell r="Q1913">
            <v>333320</v>
          </cell>
          <cell r="R1913">
            <v>0</v>
          </cell>
          <cell r="S1913" t="str">
            <v>F</v>
          </cell>
          <cell r="T1913" t="str">
            <v>С</v>
          </cell>
          <cell r="U1913" t="str">
            <v>Изолация на външна стена , Изолация на под, Изолация на покрив, Мерки по осветление, Подмяна на дограма</v>
          </cell>
          <cell r="V1913">
            <v>338443</v>
          </cell>
          <cell r="W1913">
            <v>56.48</v>
          </cell>
          <cell r="X1913">
            <v>21130.98</v>
          </cell>
          <cell r="Y1913">
            <v>290637.88</v>
          </cell>
          <cell r="Z1913">
            <v>13.754099999999999</v>
          </cell>
          <cell r="AA1913" t="str">
            <v>„НП за ЕЕ на МЖС"</v>
          </cell>
          <cell r="AB1913">
            <v>50.38</v>
          </cell>
        </row>
        <row r="1914">
          <cell r="A1914">
            <v>176844202</v>
          </cell>
          <cell r="B1914" t="str">
            <v>СДРУЖЕНИЕ НА СОБСТВЕНИЦИТЕ "НАДЕЖДА 11, ГР.БОТЕВГРАД, Ж.К.САРАНСК БЛ.11, ВХ.А,Б,В,Г"</v>
          </cell>
          <cell r="C1914" t="str">
            <v>МЖС-БОТЕВГРАД, "САРАНСК", БЛ. 11</v>
          </cell>
          <cell r="D1914" t="str">
            <v>обл.СОФИЯ-ОБЛАСТ</v>
          </cell>
          <cell r="E1914" t="str">
            <v>общ.БОТЕВГРАД</v>
          </cell>
          <cell r="F1914" t="str">
            <v>гр.БОТЕВГРАД</v>
          </cell>
          <cell r="G1914" t="str">
            <v>"ЛАЙФ ЕНЕРДЖИ" ООД</v>
          </cell>
          <cell r="H1914" t="str">
            <v>419ЛФЕ058</v>
          </cell>
          <cell r="I1914">
            <v>42431</v>
          </cell>
          <cell r="J1914" t="str">
            <v>1979</v>
          </cell>
          <cell r="K1914">
            <v>8858.56</v>
          </cell>
          <cell r="L1914">
            <v>7145</v>
          </cell>
          <cell r="M1914">
            <v>306.39999999999998</v>
          </cell>
          <cell r="N1914">
            <v>117.3</v>
          </cell>
          <cell r="O1914">
            <v>1761683</v>
          </cell>
          <cell r="P1914">
            <v>2189097</v>
          </cell>
          <cell r="Q1914">
            <v>838100</v>
          </cell>
          <cell r="R1914">
            <v>0</v>
          </cell>
          <cell r="S1914" t="str">
            <v>F</v>
          </cell>
          <cell r="T1914" t="str">
            <v>С</v>
          </cell>
          <cell r="U1914" t="str">
            <v>Изолация на външна стена , Изолация на под, Изолация на покрив, Мерки по осветление, Подмяна на дограма</v>
          </cell>
          <cell r="V1914">
            <v>1353057</v>
          </cell>
          <cell r="W1914">
            <v>96.87</v>
          </cell>
          <cell r="X1914">
            <v>47883</v>
          </cell>
          <cell r="Y1914">
            <v>419781</v>
          </cell>
          <cell r="Z1914">
            <v>8.7667999999999999</v>
          </cell>
          <cell r="AA1914" t="str">
            <v>„НП за ЕЕ на МЖС"</v>
          </cell>
          <cell r="AB1914">
            <v>61.8</v>
          </cell>
        </row>
        <row r="1915">
          <cell r="A1915">
            <v>176828881</v>
          </cell>
          <cell r="B1915" t="str">
            <v>СДРУЖЕНИЕ НА СОБСТВЕНИЦИТЕ "ГР. БОТЕВГРАД, УЛ. РИЛА # 5, ВХ. А, Б, В, Г"</v>
          </cell>
          <cell r="C1915" t="str">
            <v>МЖС-БОТЕВГРАД, "РИЛА" 5</v>
          </cell>
          <cell r="D1915" t="str">
            <v>обл.СОФИЯ-ОБЛАСТ</v>
          </cell>
          <cell r="E1915" t="str">
            <v>общ.БОТЕВГРАД</v>
          </cell>
          <cell r="F1915" t="str">
            <v>гр.БОТЕВГРАД</v>
          </cell>
          <cell r="G1915" t="str">
            <v>"ЛАЙФ ЕНЕРДЖИ" ООД</v>
          </cell>
          <cell r="H1915" t="str">
            <v>419ЛФЕ059</v>
          </cell>
          <cell r="I1915">
            <v>42431</v>
          </cell>
          <cell r="J1915" t="str">
            <v>1979</v>
          </cell>
          <cell r="K1915">
            <v>5291.54</v>
          </cell>
          <cell r="L1915">
            <v>5107</v>
          </cell>
          <cell r="M1915">
            <v>294.60000000000002</v>
          </cell>
          <cell r="N1915">
            <v>118.8</v>
          </cell>
          <cell r="O1915">
            <v>685324</v>
          </cell>
          <cell r="P1915">
            <v>1504560</v>
          </cell>
          <cell r="Q1915">
            <v>606900</v>
          </cell>
          <cell r="R1915">
            <v>0</v>
          </cell>
          <cell r="S1915" t="str">
            <v>F</v>
          </cell>
          <cell r="T1915" t="str">
            <v>С</v>
          </cell>
          <cell r="U1915" t="str">
            <v>Изолация на външна стена , Изолация на под, Изолация на покрив, Мерки по осветление, Подмяна на дограма</v>
          </cell>
          <cell r="V1915">
            <v>899216</v>
          </cell>
          <cell r="W1915">
            <v>100.01</v>
          </cell>
          <cell r="X1915">
            <v>41312</v>
          </cell>
          <cell r="Y1915">
            <v>307027</v>
          </cell>
          <cell r="Z1915">
            <v>7.4318999999999997</v>
          </cell>
          <cell r="AA1915" t="str">
            <v>„НП за ЕЕ на МЖС"</v>
          </cell>
          <cell r="AB1915">
            <v>59.76</v>
          </cell>
        </row>
        <row r="1916">
          <cell r="A1916">
            <v>176829944</v>
          </cell>
          <cell r="B1916" t="str">
            <v>СДРУЖЕНИЕ НА СОБСТВЕНИЦИТЕ "ВАСИЛ ЛЕВСКИ, ГР. БОТЕВГРАД, Ж.К. ВАСИЛ ЛЕВСКИ, БЛ. 44, ВХ. А, Б, В</v>
          </cell>
          <cell r="C1916" t="str">
            <v>МЖС-БОТЕВГРАД, "ВАСИЛ ЛЕВСКИ", БЛ. 44</v>
          </cell>
          <cell r="D1916" t="str">
            <v>обл.СОФИЯ-ОБЛАСТ</v>
          </cell>
          <cell r="E1916" t="str">
            <v>общ.БОТЕВГРАД</v>
          </cell>
          <cell r="F1916" t="str">
            <v>гр.БОТЕВГРАД</v>
          </cell>
          <cell r="G1916" t="str">
            <v>"ЛАЙФ ЕНЕРДЖИ" ООД</v>
          </cell>
          <cell r="H1916" t="str">
            <v>419ЛФЕ060</v>
          </cell>
          <cell r="I1916">
            <v>42431</v>
          </cell>
          <cell r="J1916" t="str">
            <v>1988</v>
          </cell>
          <cell r="K1916">
            <v>4422.21</v>
          </cell>
          <cell r="L1916">
            <v>4151</v>
          </cell>
          <cell r="M1916">
            <v>324.10000000000002</v>
          </cell>
          <cell r="N1916">
            <v>127.7</v>
          </cell>
          <cell r="O1916">
            <v>826424</v>
          </cell>
          <cell r="P1916">
            <v>1345374</v>
          </cell>
          <cell r="Q1916">
            <v>530100</v>
          </cell>
          <cell r="R1916">
            <v>0</v>
          </cell>
          <cell r="S1916" t="str">
            <v>G</v>
          </cell>
          <cell r="T1916" t="str">
            <v>С</v>
          </cell>
          <cell r="U1916" t="str">
            <v>Изолация на външна стена , Изолация на под, Изолация на покрив, Мерки по осветление, Подмяна на дограма</v>
          </cell>
          <cell r="V1916">
            <v>816336</v>
          </cell>
          <cell r="W1916">
            <v>85.23</v>
          </cell>
          <cell r="X1916">
            <v>36202</v>
          </cell>
          <cell r="Y1916">
            <v>258975</v>
          </cell>
          <cell r="Z1916">
            <v>7.1536</v>
          </cell>
          <cell r="AA1916" t="str">
            <v>„НП за ЕЕ на МЖС"</v>
          </cell>
          <cell r="AB1916">
            <v>60.67</v>
          </cell>
        </row>
        <row r="1917">
          <cell r="A1917">
            <v>176837542</v>
          </cell>
          <cell r="B1917" t="str">
            <v>СДРУЖЕНИЕ НА СОБСТВЕНИЦИТЕ "САРАНСК 6, ГР.БОТЕВГРАД, Ж.К. САРАНСК БЛ.6, ВХ.А,Б"</v>
          </cell>
          <cell r="C1917" t="str">
            <v>МЖС-БОТЕВГРАД, "САРАНСК", БЛ. 6</v>
          </cell>
          <cell r="D1917" t="str">
            <v>обл.СОФИЯ-ОБЛАСТ</v>
          </cell>
          <cell r="E1917" t="str">
            <v>общ.БОТЕВГРАД</v>
          </cell>
          <cell r="F1917" t="str">
            <v>гр.БОТЕВГРАД</v>
          </cell>
          <cell r="G1917" t="str">
            <v>"ЛАЙФ ЕНЕРДЖИ" ООД</v>
          </cell>
          <cell r="H1917" t="str">
            <v>419ЛФЕ061</v>
          </cell>
          <cell r="I1917">
            <v>42431</v>
          </cell>
          <cell r="J1917" t="str">
            <v>1970</v>
          </cell>
          <cell r="K1917">
            <v>3615.52</v>
          </cell>
          <cell r="L1917">
            <v>3524.25</v>
          </cell>
          <cell r="M1917">
            <v>284.7</v>
          </cell>
          <cell r="N1917">
            <v>117</v>
          </cell>
          <cell r="O1917">
            <v>587906</v>
          </cell>
          <cell r="P1917">
            <v>1003404</v>
          </cell>
          <cell r="Q1917">
            <v>412400</v>
          </cell>
          <cell r="R1917">
            <v>0</v>
          </cell>
          <cell r="S1917" t="str">
            <v>F</v>
          </cell>
          <cell r="T1917" t="str">
            <v>С</v>
          </cell>
          <cell r="U1917" t="str">
            <v>Изолация на външна стена , Изолация на под, Изолация на покрив, Мерки по осветление, Подмяна на дограма</v>
          </cell>
          <cell r="V1917">
            <v>591966</v>
          </cell>
          <cell r="W1917">
            <v>77.849999999999994</v>
          </cell>
          <cell r="X1917">
            <v>28995</v>
          </cell>
          <cell r="Y1917">
            <v>181575</v>
          </cell>
          <cell r="Z1917">
            <v>6.2622</v>
          </cell>
          <cell r="AA1917" t="str">
            <v>„НП за ЕЕ на МЖС"</v>
          </cell>
          <cell r="AB1917">
            <v>58.99</v>
          </cell>
        </row>
        <row r="1918">
          <cell r="A1918">
            <v>176975874</v>
          </cell>
          <cell r="B1918" t="str">
            <v>Сдружение на собствениците "гр.Троян, ж.к.Буковец, бл.5</v>
          </cell>
          <cell r="C1918" t="str">
            <v>МЖС</v>
          </cell>
          <cell r="D1918" t="str">
            <v>обл.ЛОВЕЧ</v>
          </cell>
          <cell r="E1918" t="str">
            <v>общ.ТРОЯН</v>
          </cell>
          <cell r="F1918" t="str">
            <v>гр.ТРОЯН</v>
          </cell>
          <cell r="G1918" t="str">
            <v>"ЛАЙФ ЕНЕРДЖИ" ООД</v>
          </cell>
          <cell r="H1918" t="str">
            <v>419ЛФЕ069</v>
          </cell>
          <cell r="I1918">
            <v>42495</v>
          </cell>
          <cell r="J1918" t="str">
            <v>1971</v>
          </cell>
          <cell r="K1918">
            <v>3147.8</v>
          </cell>
          <cell r="L1918">
            <v>1972.4</v>
          </cell>
          <cell r="M1918">
            <v>294.3</v>
          </cell>
          <cell r="N1918">
            <v>121.3</v>
          </cell>
          <cell r="O1918">
            <v>422008</v>
          </cell>
          <cell r="P1918">
            <v>580348</v>
          </cell>
          <cell r="Q1918">
            <v>239000</v>
          </cell>
          <cell r="R1918">
            <v>0</v>
          </cell>
          <cell r="S1918" t="str">
            <v>F</v>
          </cell>
          <cell r="T1918" t="str">
            <v>С</v>
          </cell>
          <cell r="U1918" t="str">
            <v>Изолация на външна стена , Изолация на под, Изолация на покрив, Мерки по осветление, Подмяна на дограма</v>
          </cell>
          <cell r="V1918">
            <v>341442</v>
          </cell>
          <cell r="W1918">
            <v>35.65</v>
          </cell>
          <cell r="X1918">
            <v>17066</v>
          </cell>
          <cell r="Y1918">
            <v>165011</v>
          </cell>
          <cell r="Z1918">
            <v>9.6689000000000007</v>
          </cell>
          <cell r="AA1918" t="str">
            <v>„НП за ЕЕ на МЖС"</v>
          </cell>
          <cell r="AB1918">
            <v>58.83</v>
          </cell>
        </row>
        <row r="1919">
          <cell r="A1919">
            <v>176953290</v>
          </cell>
          <cell r="B1919" t="str">
            <v>Сдружение на собствениците"Град Троян, ул.Св.Св.Кирил и Методий #17, блок Наука"</v>
          </cell>
          <cell r="C1919" t="str">
            <v>МЖС</v>
          </cell>
          <cell r="D1919" t="str">
            <v>обл.ЛОВЕЧ</v>
          </cell>
          <cell r="E1919" t="str">
            <v>общ.ТРОЯН</v>
          </cell>
          <cell r="F1919" t="str">
            <v>гр.ТРОЯН</v>
          </cell>
          <cell r="G1919" t="str">
            <v>"ЛАЙФ ЕНЕРДЖИ" ООД</v>
          </cell>
          <cell r="H1919" t="str">
            <v>419ЛФЕ070</v>
          </cell>
          <cell r="I1919">
            <v>42495</v>
          </cell>
          <cell r="J1919" t="str">
            <v>1968</v>
          </cell>
          <cell r="K1919">
            <v>789</v>
          </cell>
          <cell r="L1919">
            <v>422</v>
          </cell>
          <cell r="M1919">
            <v>426.8</v>
          </cell>
          <cell r="N1919">
            <v>129.4</v>
          </cell>
          <cell r="O1919">
            <v>103032</v>
          </cell>
          <cell r="P1919">
            <v>180120</v>
          </cell>
          <cell r="Q1919">
            <v>54600</v>
          </cell>
          <cell r="R1919">
            <v>0</v>
          </cell>
          <cell r="S1919" t="str">
            <v>G</v>
          </cell>
          <cell r="T1919" t="str">
            <v>С</v>
          </cell>
          <cell r="U1919" t="str">
            <v>Изолация на външна стена , Изолация на под, Изолация на покрив, Подмяна на дограма</v>
          </cell>
          <cell r="V1919">
            <v>125507</v>
          </cell>
          <cell r="W1919">
            <v>13.79</v>
          </cell>
          <cell r="X1919">
            <v>6439</v>
          </cell>
          <cell r="Y1919">
            <v>57195</v>
          </cell>
          <cell r="Z1919">
            <v>8.8825000000000003</v>
          </cell>
          <cell r="AA1919" t="str">
            <v>„НП за ЕЕ на МЖС"</v>
          </cell>
          <cell r="AB1919">
            <v>69.67</v>
          </cell>
        </row>
        <row r="1920">
          <cell r="A1920">
            <v>176972209</v>
          </cell>
          <cell r="B1920" t="str">
            <v>Сдружение на собствениците"Гр.Троян, ул.Захари Стоянов #10</v>
          </cell>
          <cell r="C1920" t="str">
            <v>МЖС</v>
          </cell>
          <cell r="D1920" t="str">
            <v>обл.ЛОВЕЧ</v>
          </cell>
          <cell r="E1920" t="str">
            <v>общ.ТРОЯН</v>
          </cell>
          <cell r="F1920" t="str">
            <v>гр.ТРОЯН</v>
          </cell>
          <cell r="G1920" t="str">
            <v>"ЛАЙФ ЕНЕРДЖИ" ООД</v>
          </cell>
          <cell r="H1920" t="str">
            <v>419ЛФЕ071</v>
          </cell>
          <cell r="I1920">
            <v>42499</v>
          </cell>
          <cell r="J1920" t="str">
            <v>1961</v>
          </cell>
          <cell r="K1920">
            <v>751</v>
          </cell>
          <cell r="L1920">
            <v>523</v>
          </cell>
          <cell r="M1920">
            <v>346.3</v>
          </cell>
          <cell r="N1920">
            <v>122.6</v>
          </cell>
          <cell r="O1920">
            <v>109733</v>
          </cell>
          <cell r="P1920">
            <v>181094</v>
          </cell>
          <cell r="Q1920">
            <v>54700</v>
          </cell>
          <cell r="R1920">
            <v>0</v>
          </cell>
          <cell r="S1920" t="str">
            <v>G</v>
          </cell>
          <cell r="T1920" t="str">
            <v>С</v>
          </cell>
          <cell r="U1920" t="str">
            <v>Изолация на външна стена , Изолация на под, Изолация на покрив, Подмяна на дограма</v>
          </cell>
          <cell r="V1920">
            <v>125652</v>
          </cell>
          <cell r="W1920">
            <v>10.29</v>
          </cell>
          <cell r="X1920">
            <v>5608</v>
          </cell>
          <cell r="Y1920">
            <v>51239</v>
          </cell>
          <cell r="Z1920">
            <v>9.1366999999999994</v>
          </cell>
          <cell r="AA1920" t="str">
            <v>„НП за ЕЕ на МЖС"</v>
          </cell>
          <cell r="AB1920">
            <v>69.38</v>
          </cell>
        </row>
        <row r="1921">
          <cell r="A1921">
            <v>176972069</v>
          </cell>
          <cell r="B1921" t="str">
            <v>Сдружение на собствениците"Град Троян, ул.Тодор Петков #"4</v>
          </cell>
          <cell r="C1921" t="str">
            <v>МЖС</v>
          </cell>
          <cell r="D1921" t="str">
            <v>обл.ЛОВЕЧ</v>
          </cell>
          <cell r="E1921" t="str">
            <v>общ.ТРОЯН</v>
          </cell>
          <cell r="F1921" t="str">
            <v>гр.ТРОЯН</v>
          </cell>
          <cell r="G1921" t="str">
            <v>"ЛАЙФ ЕНЕРДЖИ" ООД</v>
          </cell>
          <cell r="H1921" t="str">
            <v>419ЛФЕ072</v>
          </cell>
          <cell r="I1921">
            <v>42499</v>
          </cell>
          <cell r="J1921" t="str">
            <v>1959</v>
          </cell>
          <cell r="K1921">
            <v>379.87</v>
          </cell>
          <cell r="L1921">
            <v>241.6</v>
          </cell>
          <cell r="M1921">
            <v>451.4</v>
          </cell>
          <cell r="N1921">
            <v>144.6</v>
          </cell>
          <cell r="O1921">
            <v>55611</v>
          </cell>
          <cell r="P1921">
            <v>109252</v>
          </cell>
          <cell r="Q1921">
            <v>35000</v>
          </cell>
          <cell r="R1921">
            <v>0</v>
          </cell>
          <cell r="S1921" t="str">
            <v>G</v>
          </cell>
          <cell r="T1921" t="str">
            <v>С</v>
          </cell>
          <cell r="U1921" t="str">
            <v>Изолация на външна стена , Изолация на под, Изолация на покрив, Подмяна на дограма</v>
          </cell>
          <cell r="V1921">
            <v>74252</v>
          </cell>
          <cell r="W1921">
            <v>3.42</v>
          </cell>
          <cell r="X1921">
            <v>2628</v>
          </cell>
          <cell r="Y1921">
            <v>35756</v>
          </cell>
          <cell r="Z1921">
            <v>13.605700000000001</v>
          </cell>
          <cell r="AA1921" t="str">
            <v>„НП за ЕЕ на МЖС"</v>
          </cell>
          <cell r="AB1921">
            <v>67.959999999999994</v>
          </cell>
        </row>
        <row r="1922">
          <cell r="A1922">
            <v>176973318</v>
          </cell>
          <cell r="B1922" t="str">
            <v>Сдружение на собствениците"Град Троян, ул.Пейо Крачалов Яворов #12"</v>
          </cell>
          <cell r="C1922" t="str">
            <v>МЖС</v>
          </cell>
          <cell r="D1922" t="str">
            <v>обл.ЛОВЕЧ</v>
          </cell>
          <cell r="E1922" t="str">
            <v>общ.ТРОЯН</v>
          </cell>
          <cell r="F1922" t="str">
            <v>гр.ТРОЯН</v>
          </cell>
          <cell r="G1922" t="str">
            <v>"ЛАЙФ ЕНЕРДЖИ" ООД</v>
          </cell>
          <cell r="H1922" t="str">
            <v>419ЛФЕ073</v>
          </cell>
          <cell r="I1922">
            <v>42499</v>
          </cell>
          <cell r="J1922" t="str">
            <v>1984</v>
          </cell>
          <cell r="K1922">
            <v>399</v>
          </cell>
          <cell r="L1922">
            <v>215</v>
          </cell>
          <cell r="M1922">
            <v>384</v>
          </cell>
          <cell r="N1922">
            <v>147.6</v>
          </cell>
          <cell r="O1922">
            <v>76553</v>
          </cell>
          <cell r="P1922">
            <v>82555</v>
          </cell>
          <cell r="Q1922">
            <v>31700</v>
          </cell>
          <cell r="R1922">
            <v>0</v>
          </cell>
          <cell r="S1922" t="str">
            <v>G</v>
          </cell>
          <cell r="T1922" t="str">
            <v>С</v>
          </cell>
          <cell r="U1922" t="str">
            <v>Изолация на външна стена , Изолация на под, Изолация на покрив, Подмяна на дограма</v>
          </cell>
          <cell r="V1922">
            <v>50812</v>
          </cell>
          <cell r="W1922">
            <v>4.6900000000000004</v>
          </cell>
          <cell r="X1922">
            <v>4226</v>
          </cell>
          <cell r="Y1922">
            <v>26786</v>
          </cell>
          <cell r="Z1922">
            <v>6.3383000000000003</v>
          </cell>
          <cell r="AA1922" t="str">
            <v>„НП за ЕЕ на МЖС"</v>
          </cell>
          <cell r="AB1922">
            <v>61.54</v>
          </cell>
        </row>
        <row r="1923">
          <cell r="A1923">
            <v>176971819</v>
          </cell>
          <cell r="B1923" t="str">
            <v>Сдружение на собствениците"Град Троян, ул.Христо Цонковски #2</v>
          </cell>
          <cell r="C1923" t="str">
            <v>МЖС</v>
          </cell>
          <cell r="D1923" t="str">
            <v>обл.ЛОВЕЧ</v>
          </cell>
          <cell r="E1923" t="str">
            <v>общ.ТРОЯН</v>
          </cell>
          <cell r="F1923" t="str">
            <v>гр.ТРОЯН</v>
          </cell>
          <cell r="G1923" t="str">
            <v>"ЛАЙФ ЕНЕРДЖИ" ООД</v>
          </cell>
          <cell r="H1923" t="str">
            <v>419ЛФЕ074</v>
          </cell>
          <cell r="I1923">
            <v>42499</v>
          </cell>
          <cell r="J1923" t="str">
            <v>1964</v>
          </cell>
          <cell r="K1923">
            <v>422.3</v>
          </cell>
          <cell r="L1923">
            <v>225.5</v>
          </cell>
          <cell r="M1923">
            <v>395.3</v>
          </cell>
          <cell r="N1923">
            <v>142</v>
          </cell>
          <cell r="O1923">
            <v>84075</v>
          </cell>
          <cell r="P1923">
            <v>89342</v>
          </cell>
          <cell r="Q1923">
            <v>32000</v>
          </cell>
          <cell r="R1923">
            <v>0</v>
          </cell>
          <cell r="S1923" t="str">
            <v>G</v>
          </cell>
          <cell r="T1923" t="str">
            <v>С</v>
          </cell>
          <cell r="U1923" t="str">
            <v>Изолация на външна стена , Изолация на под, Изолация на покрив, Подмяна на дограма</v>
          </cell>
          <cell r="V1923">
            <v>74252</v>
          </cell>
          <cell r="W1923">
            <v>3.22</v>
          </cell>
          <cell r="X1923">
            <v>2628.5</v>
          </cell>
          <cell r="Y1923">
            <v>29356</v>
          </cell>
          <cell r="Z1923">
            <v>11.1683</v>
          </cell>
          <cell r="AA1923" t="str">
            <v>„НП за ЕЕ на МЖС"</v>
          </cell>
          <cell r="AB1923">
            <v>83.1</v>
          </cell>
        </row>
        <row r="1924">
          <cell r="A1924">
            <v>176976232</v>
          </cell>
          <cell r="B1924" t="str">
            <v>Сдружение на собствениците "Град Троян, ж.к.Буковец, бл.7</v>
          </cell>
          <cell r="C1924" t="str">
            <v>МЖС</v>
          </cell>
          <cell r="D1924" t="str">
            <v>обл.ЛОВЕЧ</v>
          </cell>
          <cell r="E1924" t="str">
            <v>общ.ТРОЯН</v>
          </cell>
          <cell r="F1924" t="str">
            <v>гр.ТРОЯН</v>
          </cell>
          <cell r="G1924" t="str">
            <v>"ЛАЙФ ЕНЕРДЖИ" ООД</v>
          </cell>
          <cell r="H1924" t="str">
            <v>419ЛФЕ075</v>
          </cell>
          <cell r="I1924">
            <v>42499</v>
          </cell>
          <cell r="J1924" t="str">
            <v>1971</v>
          </cell>
          <cell r="K1924">
            <v>1974.4</v>
          </cell>
          <cell r="L1924">
            <v>1457</v>
          </cell>
          <cell r="M1924">
            <v>342.3</v>
          </cell>
          <cell r="N1924">
            <v>122.3</v>
          </cell>
          <cell r="O1924">
            <v>458218</v>
          </cell>
          <cell r="P1924">
            <v>498788</v>
          </cell>
          <cell r="Q1924">
            <v>178000</v>
          </cell>
          <cell r="R1924">
            <v>0</v>
          </cell>
          <cell r="S1924" t="str">
            <v>F</v>
          </cell>
          <cell r="T1924" t="str">
            <v>С</v>
          </cell>
          <cell r="U1924" t="str">
            <v>Изолация на външна стена , Изолация на под, Изолация на покрив, Мерки по осветление, Подмяна на дограма</v>
          </cell>
          <cell r="V1924">
            <v>320803</v>
          </cell>
          <cell r="W1924">
            <v>13.96</v>
          </cell>
          <cell r="X1924">
            <v>11395.4</v>
          </cell>
          <cell r="Y1924">
            <v>156444</v>
          </cell>
          <cell r="Z1924">
            <v>13.7286</v>
          </cell>
          <cell r="AA1924" t="str">
            <v>„НП за ЕЕ на МЖС"</v>
          </cell>
          <cell r="AB1924">
            <v>64.31</v>
          </cell>
        </row>
        <row r="1925">
          <cell r="A1925">
            <v>176972903</v>
          </cell>
          <cell r="B1925" t="str">
            <v>Сдружение на собствениците "Гр.Троян, ул.Симеон Велики #97-99"</v>
          </cell>
          <cell r="C1925" t="str">
            <v>МЖС</v>
          </cell>
          <cell r="D1925" t="str">
            <v>обл.ЛОВЕЧ</v>
          </cell>
          <cell r="E1925" t="str">
            <v>общ.ТРОЯН</v>
          </cell>
          <cell r="F1925" t="str">
            <v>гр.ТРОЯН</v>
          </cell>
          <cell r="G1925" t="str">
            <v>"ЛАЙФ ЕНЕРДЖИ" ООД</v>
          </cell>
          <cell r="H1925" t="str">
            <v>419ЛФЕ076</v>
          </cell>
          <cell r="I1925">
            <v>42500</v>
          </cell>
          <cell r="J1925" t="str">
            <v>1957</v>
          </cell>
          <cell r="K1925">
            <v>443.8</v>
          </cell>
          <cell r="L1925">
            <v>514</v>
          </cell>
          <cell r="M1925">
            <v>320.5</v>
          </cell>
          <cell r="N1925">
            <v>136.6</v>
          </cell>
          <cell r="O1925">
            <v>97565</v>
          </cell>
          <cell r="P1925">
            <v>132028</v>
          </cell>
          <cell r="Q1925">
            <v>56600</v>
          </cell>
          <cell r="R1925">
            <v>0</v>
          </cell>
          <cell r="S1925" t="str">
            <v>F</v>
          </cell>
          <cell r="T1925" t="str">
            <v>С</v>
          </cell>
          <cell r="U1925" t="str">
            <v>Изолация на външна стена , Изолация на покрив, Подмяна на дограма</v>
          </cell>
          <cell r="V1925">
            <v>81088</v>
          </cell>
          <cell r="W1925">
            <v>3.49</v>
          </cell>
          <cell r="X1925">
            <v>1900</v>
          </cell>
          <cell r="Y1925">
            <v>28463</v>
          </cell>
          <cell r="Z1925">
            <v>14.980499999999999</v>
          </cell>
          <cell r="AA1925" t="str">
            <v>„НП за ЕЕ на МЖС"</v>
          </cell>
          <cell r="AB1925">
            <v>61.41</v>
          </cell>
        </row>
        <row r="1926">
          <cell r="A1926">
            <v>176972928</v>
          </cell>
          <cell r="B1926" t="str">
            <v>Сдружение на собствениците"Гр.Троян, ул.Стара планина #19</v>
          </cell>
          <cell r="C1926" t="str">
            <v>МЖС</v>
          </cell>
          <cell r="D1926" t="str">
            <v>обл.ЛОВЕЧ</v>
          </cell>
          <cell r="E1926" t="str">
            <v>общ.ТРОЯН</v>
          </cell>
          <cell r="F1926" t="str">
            <v>гр.ТРОЯН</v>
          </cell>
          <cell r="G1926" t="str">
            <v>"ЛАЙФ ЕНЕРДЖИ" ООД</v>
          </cell>
          <cell r="H1926" t="str">
            <v>419ЛФЕ077</v>
          </cell>
          <cell r="I1926">
            <v>42500</v>
          </cell>
          <cell r="J1926" t="str">
            <v>1969</v>
          </cell>
          <cell r="K1926">
            <v>1747.7</v>
          </cell>
          <cell r="L1926">
            <v>1447</v>
          </cell>
          <cell r="M1926">
            <v>231.5</v>
          </cell>
          <cell r="N1926">
            <v>130.9</v>
          </cell>
          <cell r="O1926">
            <v>335021</v>
          </cell>
          <cell r="P1926">
            <v>335021</v>
          </cell>
          <cell r="Q1926">
            <v>189300</v>
          </cell>
          <cell r="R1926">
            <v>0</v>
          </cell>
          <cell r="S1926" t="str">
            <v>F</v>
          </cell>
          <cell r="T1926" t="str">
            <v>С</v>
          </cell>
          <cell r="U1926" t="str">
            <v>Изолация на външна стена , Изолация на под, Изолация на покрив, Мерки по осветление, Подмяна на дограма</v>
          </cell>
          <cell r="V1926">
            <v>176016</v>
          </cell>
          <cell r="W1926">
            <v>13.79</v>
          </cell>
          <cell r="X1926">
            <v>10388</v>
          </cell>
          <cell r="Y1926">
            <v>92955</v>
          </cell>
          <cell r="Z1926">
            <v>8.9482999999999997</v>
          </cell>
          <cell r="AA1926" t="str">
            <v>„НП за ЕЕ на МЖС"</v>
          </cell>
          <cell r="AB1926">
            <v>52.53</v>
          </cell>
        </row>
        <row r="1927">
          <cell r="A1927">
            <v>176973909</v>
          </cell>
          <cell r="B1927" t="str">
            <v>Сдружение на собствениците"Град Троян, ул.34-ти троянски полк #13"</v>
          </cell>
          <cell r="C1927" t="str">
            <v>МЖС</v>
          </cell>
          <cell r="D1927" t="str">
            <v>обл.ЛОВЕЧ</v>
          </cell>
          <cell r="E1927" t="str">
            <v>общ.ТРОЯН</v>
          </cell>
          <cell r="F1927" t="str">
            <v>гр.ТРОЯН</v>
          </cell>
          <cell r="G1927" t="str">
            <v>"ЛАЙФ ЕНЕРДЖИ" ООД</v>
          </cell>
          <cell r="H1927" t="str">
            <v>419ЛФЕ078</v>
          </cell>
          <cell r="I1927">
            <v>42500</v>
          </cell>
          <cell r="J1927" t="str">
            <v>1990</v>
          </cell>
          <cell r="K1927">
            <v>588</v>
          </cell>
          <cell r="L1927">
            <v>429</v>
          </cell>
          <cell r="M1927">
            <v>316</v>
          </cell>
          <cell r="N1927">
            <v>134.5</v>
          </cell>
          <cell r="O1927">
            <v>81853</v>
          </cell>
          <cell r="P1927">
            <v>135582</v>
          </cell>
          <cell r="Q1927">
            <v>57600</v>
          </cell>
          <cell r="R1927">
            <v>0</v>
          </cell>
          <cell r="S1927" t="str">
            <v>F</v>
          </cell>
          <cell r="T1927" t="str">
            <v>С</v>
          </cell>
          <cell r="U1927" t="str">
            <v>Изолация на външна стена , Изолация на под, Изолация на покрив, Подмяна на дограма</v>
          </cell>
          <cell r="V1927">
            <v>77898</v>
          </cell>
          <cell r="W1927">
            <v>6.36</v>
          </cell>
          <cell r="X1927">
            <v>4700</v>
          </cell>
          <cell r="Y1927">
            <v>50446</v>
          </cell>
          <cell r="Z1927">
            <v>10.7331</v>
          </cell>
          <cell r="AA1927" t="str">
            <v>„НП за ЕЕ на МЖС"</v>
          </cell>
          <cell r="AB1927">
            <v>57.45</v>
          </cell>
        </row>
        <row r="1928">
          <cell r="A1928">
            <v>176917668</v>
          </cell>
          <cell r="B1928" t="str">
            <v>СДРУЖЕНИЕ НА СОБСТВЕНИЦИТЕ "Блок 133, гр.Елхово, ул."Ал.Стамболийски" 133</v>
          </cell>
          <cell r="C1928" t="str">
            <v>МЖС</v>
          </cell>
          <cell r="D1928" t="str">
            <v>обл.ЯМБОЛ</v>
          </cell>
          <cell r="E1928" t="str">
            <v>общ.ЕЛХОВО</v>
          </cell>
          <cell r="F1928" t="str">
            <v>гр.ЕЛХОВО</v>
          </cell>
          <cell r="G1928" t="str">
            <v>"ЛАЙФ ЕНЕРДЖИ" ООД</v>
          </cell>
          <cell r="H1928" t="str">
            <v>419ЛФЕ082</v>
          </cell>
          <cell r="I1928">
            <v>42507</v>
          </cell>
          <cell r="J1928" t="str">
            <v>1984</v>
          </cell>
          <cell r="K1928">
            <v>2664.8</v>
          </cell>
          <cell r="L1928">
            <v>2664.8</v>
          </cell>
          <cell r="M1928">
            <v>194.9</v>
          </cell>
          <cell r="N1928">
            <v>89.6</v>
          </cell>
          <cell r="O1928">
            <v>284509</v>
          </cell>
          <cell r="P1928">
            <v>519229</v>
          </cell>
          <cell r="Q1928">
            <v>238600</v>
          </cell>
          <cell r="R1928">
            <v>0</v>
          </cell>
          <cell r="S1928" t="str">
            <v>F</v>
          </cell>
          <cell r="T1928" t="str">
            <v>С</v>
          </cell>
          <cell r="U1928" t="str">
            <v>Изолация на външна стена , Изолация на под, Изолация на покрив, Мерки по осветление, Подмяна на дограма</v>
          </cell>
          <cell r="V1928">
            <v>280619</v>
          </cell>
          <cell r="W1928">
            <v>69.88</v>
          </cell>
          <cell r="X1928">
            <v>22225.48</v>
          </cell>
          <cell r="Y1928">
            <v>346862.05</v>
          </cell>
          <cell r="Z1928">
            <v>15.6065</v>
          </cell>
          <cell r="AA1928" t="str">
            <v>„НП за ЕЕ на МЖС"</v>
          </cell>
          <cell r="AB1928">
            <v>54.04</v>
          </cell>
        </row>
        <row r="1929">
          <cell r="A1929">
            <v>176929784</v>
          </cell>
          <cell r="B1929" t="str">
            <v>СДРУЖЕНИЕ НА СОБСТВЕНИЦИТЕ"ГРАД ПОМОРИЕ,ОБЩ.ПОМОРИЕ,КВ.СВОБОДА,БЛ.16,</v>
          </cell>
          <cell r="C1929" t="str">
            <v>МЖС</v>
          </cell>
          <cell r="D1929" t="str">
            <v>обл.БУРГАС</v>
          </cell>
          <cell r="E1929" t="str">
            <v>общ.ПОМОРИЕ</v>
          </cell>
          <cell r="F1929" t="str">
            <v>гр.ПОМОРИЕ</v>
          </cell>
          <cell r="G1929" t="str">
            <v>"ЛАЙФ ЕНЕРДЖИ" ООД</v>
          </cell>
          <cell r="H1929" t="str">
            <v>419ЛФЕ086</v>
          </cell>
          <cell r="I1929">
            <v>42510</v>
          </cell>
          <cell r="J1929" t="str">
            <v>1978</v>
          </cell>
          <cell r="K1929">
            <v>4418</v>
          </cell>
          <cell r="L1929">
            <v>3959</v>
          </cell>
          <cell r="M1929">
            <v>164</v>
          </cell>
          <cell r="N1929">
            <v>90.8</v>
          </cell>
          <cell r="O1929">
            <v>352055</v>
          </cell>
          <cell r="P1929">
            <v>649348</v>
          </cell>
          <cell r="Q1929">
            <v>359400</v>
          </cell>
          <cell r="R1929">
            <v>0</v>
          </cell>
          <cell r="S1929" t="str">
            <v>E</v>
          </cell>
          <cell r="T1929" t="str">
            <v>С</v>
          </cell>
          <cell r="U1929" t="str">
            <v>Изолация на външна стена , Изолация на под, Изолация на покрив, Мерки по осветление, Подмяна на дограма</v>
          </cell>
          <cell r="V1929">
            <v>290585</v>
          </cell>
          <cell r="W1929">
            <v>65.989999999999995</v>
          </cell>
          <cell r="X1929">
            <v>23011</v>
          </cell>
          <cell r="Y1929">
            <v>155369</v>
          </cell>
          <cell r="Z1929">
            <v>6.7519</v>
          </cell>
          <cell r="AA1929" t="str">
            <v>„НП за ЕЕ на МЖС"</v>
          </cell>
          <cell r="AB1929">
            <v>44.75</v>
          </cell>
        </row>
        <row r="1930">
          <cell r="A1930">
            <v>176974690</v>
          </cell>
          <cell r="B1930" t="str">
            <v>Сдружение на собствениците "Град Троян - ж.к.Младост бл.4"</v>
          </cell>
          <cell r="C1930" t="str">
            <v>МЖС</v>
          </cell>
          <cell r="D1930" t="str">
            <v>обл.ЛОВЕЧ</v>
          </cell>
          <cell r="E1930" t="str">
            <v>общ.ТРОЯН</v>
          </cell>
          <cell r="F1930" t="str">
            <v>гр.ТРОЯН</v>
          </cell>
          <cell r="G1930" t="str">
            <v>"ЛАЙФ ЕНЕРДЖИ" ООД</v>
          </cell>
          <cell r="H1930" t="str">
            <v>419ЛФЕ087</v>
          </cell>
          <cell r="I1930">
            <v>42510</v>
          </cell>
          <cell r="J1930" t="str">
            <v>1984</v>
          </cell>
          <cell r="K1930">
            <v>2116.5</v>
          </cell>
          <cell r="L1930">
            <v>1906</v>
          </cell>
          <cell r="M1930">
            <v>300.2</v>
          </cell>
          <cell r="N1930">
            <v>114.5</v>
          </cell>
          <cell r="O1930">
            <v>460648</v>
          </cell>
          <cell r="P1930">
            <v>572195</v>
          </cell>
          <cell r="Q1930">
            <v>218000</v>
          </cell>
          <cell r="R1930">
            <v>0</v>
          </cell>
          <cell r="S1930" t="str">
            <v>F</v>
          </cell>
          <cell r="T1930" t="str">
            <v>С</v>
          </cell>
          <cell r="U1930" t="str">
            <v>Изолация на външна стена , Изолация на под, Изолация на покрив, Мерки по осветление, Подмяна на дограма</v>
          </cell>
          <cell r="V1930">
            <v>355621</v>
          </cell>
          <cell r="W1930">
            <v>46.81</v>
          </cell>
          <cell r="X1930">
            <v>20086</v>
          </cell>
          <cell r="Y1930">
            <v>135254</v>
          </cell>
          <cell r="Z1930">
            <v>6.7336999999999998</v>
          </cell>
          <cell r="AA1930" t="str">
            <v>„НП за ЕЕ на МЖС"</v>
          </cell>
          <cell r="AB1930">
            <v>62.15</v>
          </cell>
        </row>
        <row r="1931">
          <cell r="A1931">
            <v>176972198</v>
          </cell>
          <cell r="B1931" t="str">
            <v>Сдружение на собствениците"Град Троян - ж.к. Младост бл.6</v>
          </cell>
          <cell r="C1931" t="str">
            <v>МЖС</v>
          </cell>
          <cell r="D1931" t="str">
            <v>обл.ЛОВЕЧ</v>
          </cell>
          <cell r="E1931" t="str">
            <v>общ.ТРОЯН</v>
          </cell>
          <cell r="F1931" t="str">
            <v>гр.ТРОЯН</v>
          </cell>
          <cell r="G1931" t="str">
            <v>"ЛАЙФ ЕНЕРДЖИ" ООД</v>
          </cell>
          <cell r="H1931" t="str">
            <v>419ЛФЕ088</v>
          </cell>
          <cell r="I1931">
            <v>42510</v>
          </cell>
          <cell r="J1931" t="str">
            <v>1984</v>
          </cell>
          <cell r="K1931">
            <v>2134</v>
          </cell>
          <cell r="L1931">
            <v>1917</v>
          </cell>
          <cell r="M1931">
            <v>299.3</v>
          </cell>
          <cell r="N1931">
            <v>114.5</v>
          </cell>
          <cell r="O1931">
            <v>437852</v>
          </cell>
          <cell r="P1931">
            <v>572597</v>
          </cell>
          <cell r="Q1931">
            <v>218000</v>
          </cell>
          <cell r="R1931">
            <v>0</v>
          </cell>
          <cell r="S1931" t="str">
            <v>F</v>
          </cell>
          <cell r="T1931" t="str">
            <v>С</v>
          </cell>
          <cell r="U1931" t="str">
            <v>Изолация на външна стена , Изолация на под, Изолация на покрив, Мерки по осветление, Подмяна на дограма</v>
          </cell>
          <cell r="V1931">
            <v>355519</v>
          </cell>
          <cell r="W1931">
            <v>46.83</v>
          </cell>
          <cell r="X1931">
            <v>20080</v>
          </cell>
          <cell r="Y1931">
            <v>135254</v>
          </cell>
          <cell r="Z1931">
            <v>6.7356999999999996</v>
          </cell>
          <cell r="AA1931" t="str">
            <v>„НП за ЕЕ на МЖС"</v>
          </cell>
          <cell r="AB1931">
            <v>62.08</v>
          </cell>
        </row>
        <row r="1932">
          <cell r="A1932">
            <v>176972401</v>
          </cell>
          <cell r="B1932" t="str">
            <v>Сдружение на собствениците "Гр.Троян, ул.Минко Радковски #9</v>
          </cell>
          <cell r="C1932" t="str">
            <v>МЖС</v>
          </cell>
          <cell r="D1932" t="str">
            <v>обл.ЛОВЕЧ</v>
          </cell>
          <cell r="E1932" t="str">
            <v>общ.ТРОЯН</v>
          </cell>
          <cell r="F1932" t="str">
            <v>гр.ТРОЯН</v>
          </cell>
          <cell r="G1932" t="str">
            <v>"ЛАЙФ ЕНЕРДЖИ" ООД</v>
          </cell>
          <cell r="H1932" t="str">
            <v>419ЛФЕ089</v>
          </cell>
          <cell r="I1932">
            <v>42510</v>
          </cell>
          <cell r="J1932" t="str">
            <v>1969</v>
          </cell>
          <cell r="K1932">
            <v>1310</v>
          </cell>
          <cell r="L1932">
            <v>890</v>
          </cell>
          <cell r="M1932">
            <v>231.5</v>
          </cell>
          <cell r="N1932">
            <v>130.9</v>
          </cell>
          <cell r="O1932">
            <v>335021</v>
          </cell>
          <cell r="P1932">
            <v>335021</v>
          </cell>
          <cell r="Q1932">
            <v>189300</v>
          </cell>
          <cell r="R1932">
            <v>0</v>
          </cell>
          <cell r="S1932" t="str">
            <v>F</v>
          </cell>
          <cell r="T1932" t="str">
            <v>С</v>
          </cell>
          <cell r="U1932" t="str">
            <v>Изолация на външна стена , Изолация на под, Изолация на покрив, Мерки по осветление, Подмяна на дограма</v>
          </cell>
          <cell r="V1932">
            <v>176016</v>
          </cell>
          <cell r="W1932">
            <v>13.79</v>
          </cell>
          <cell r="X1932">
            <v>10388</v>
          </cell>
          <cell r="Y1932">
            <v>92954</v>
          </cell>
          <cell r="Z1932">
            <v>8.9481999999999999</v>
          </cell>
          <cell r="AA1932" t="str">
            <v>„НП за ЕЕ на МЖС"</v>
          </cell>
          <cell r="AB1932">
            <v>52.53</v>
          </cell>
        </row>
        <row r="1933">
          <cell r="A1933">
            <v>176971406</v>
          </cell>
          <cell r="B1933" t="str">
            <v>Сдружение на собствениците"Град Троян, ул.Хан Аспарух #3 и #5 и ул.Радецки #3Г</v>
          </cell>
          <cell r="C1933" t="str">
            <v>МЖС</v>
          </cell>
          <cell r="D1933" t="str">
            <v>обл.ЛОВЕЧ</v>
          </cell>
          <cell r="E1933" t="str">
            <v>общ.ТРОЯН</v>
          </cell>
          <cell r="F1933" t="str">
            <v>гр.ТРОЯН</v>
          </cell>
          <cell r="G1933" t="str">
            <v>"ЛАЙФ ЕНЕРДЖИ" ООД</v>
          </cell>
          <cell r="H1933" t="str">
            <v>419ЛФЕ090</v>
          </cell>
          <cell r="I1933">
            <v>42510</v>
          </cell>
          <cell r="J1933" t="str">
            <v>1973</v>
          </cell>
          <cell r="K1933">
            <v>2663</v>
          </cell>
          <cell r="L1933">
            <v>1447</v>
          </cell>
          <cell r="M1933">
            <v>231.5</v>
          </cell>
          <cell r="N1933">
            <v>130.9</v>
          </cell>
          <cell r="O1933">
            <v>335021</v>
          </cell>
          <cell r="P1933">
            <v>335021</v>
          </cell>
          <cell r="Q1933">
            <v>189300</v>
          </cell>
          <cell r="R1933">
            <v>0</v>
          </cell>
          <cell r="S1933" t="str">
            <v>F</v>
          </cell>
          <cell r="T1933" t="str">
            <v>С</v>
          </cell>
          <cell r="U1933" t="str">
            <v>Изолация на външна стена , Изолация на под, Изолация на покрив, Мерки по осветление, Подмяна на дограма</v>
          </cell>
          <cell r="V1933">
            <v>176016</v>
          </cell>
          <cell r="W1933">
            <v>13.79</v>
          </cell>
          <cell r="X1933">
            <v>10388</v>
          </cell>
          <cell r="Y1933">
            <v>92954</v>
          </cell>
          <cell r="Z1933">
            <v>8.9481999999999999</v>
          </cell>
          <cell r="AA1933" t="str">
            <v>„НП за ЕЕ на МЖС"</v>
          </cell>
          <cell r="AB1933">
            <v>52.53</v>
          </cell>
        </row>
        <row r="1934">
          <cell r="A1934">
            <v>176972134</v>
          </cell>
          <cell r="B1934" t="str">
            <v>Сдружение на собствениците"Град Троян, ул.Христо Ботев #45/47</v>
          </cell>
          <cell r="C1934" t="str">
            <v>МЖС</v>
          </cell>
          <cell r="D1934" t="str">
            <v>обл.ЛОВЕЧ</v>
          </cell>
          <cell r="E1934" t="str">
            <v>общ.ТРОЯН</v>
          </cell>
          <cell r="F1934" t="str">
            <v>гр.ТРОЯН</v>
          </cell>
          <cell r="G1934" t="str">
            <v>"ЛАЙФ ЕНЕРДЖИ" ООД</v>
          </cell>
          <cell r="H1934" t="str">
            <v>419ЛФЕ091</v>
          </cell>
          <cell r="I1934">
            <v>42510</v>
          </cell>
          <cell r="J1934" t="str">
            <v>1990</v>
          </cell>
          <cell r="K1934">
            <v>588</v>
          </cell>
          <cell r="L1934">
            <v>429</v>
          </cell>
          <cell r="M1934">
            <v>317</v>
          </cell>
          <cell r="N1934">
            <v>134.5</v>
          </cell>
          <cell r="O1934">
            <v>81853</v>
          </cell>
          <cell r="P1934">
            <v>135582</v>
          </cell>
          <cell r="Q1934">
            <v>57600</v>
          </cell>
          <cell r="R1934">
            <v>0</v>
          </cell>
          <cell r="S1934" t="str">
            <v>F</v>
          </cell>
          <cell r="T1934" t="str">
            <v>С</v>
          </cell>
          <cell r="U1934" t="str">
            <v>Изолация на външна стена , Изолация на под, Изолация на покрив, Подмяна на дограма</v>
          </cell>
          <cell r="V1934">
            <v>77898</v>
          </cell>
          <cell r="W1934">
            <v>6.35</v>
          </cell>
          <cell r="X1934">
            <v>4700</v>
          </cell>
          <cell r="Y1934">
            <v>50446</v>
          </cell>
          <cell r="Z1934">
            <v>10.7331</v>
          </cell>
          <cell r="AA1934" t="str">
            <v>„НП за ЕЕ на МЖС"</v>
          </cell>
          <cell r="AB1934">
            <v>57.45</v>
          </cell>
        </row>
        <row r="1935">
          <cell r="A1935">
            <v>176972091</v>
          </cell>
          <cell r="B1935" t="str">
            <v>Сдружение на собствениците"Град Троян, ул.Любен Каравелов #69"</v>
          </cell>
          <cell r="C1935" t="str">
            <v>МЖС</v>
          </cell>
          <cell r="D1935" t="str">
            <v>обл.ЛОВЕЧ</v>
          </cell>
          <cell r="E1935" t="str">
            <v>общ.ТРОЯН</v>
          </cell>
          <cell r="F1935" t="str">
            <v>гр.ТРОЯН</v>
          </cell>
          <cell r="G1935" t="str">
            <v>"ЛАЙФ ЕНЕРДЖИ" ООД</v>
          </cell>
          <cell r="H1935" t="str">
            <v>419ЛФЕ092</v>
          </cell>
          <cell r="I1935">
            <v>42510</v>
          </cell>
          <cell r="J1935" t="str">
            <v>1961</v>
          </cell>
          <cell r="K1935">
            <v>322</v>
          </cell>
          <cell r="L1935">
            <v>220</v>
          </cell>
          <cell r="M1935">
            <v>395.3</v>
          </cell>
          <cell r="N1935">
            <v>142</v>
          </cell>
          <cell r="O1935">
            <v>84075</v>
          </cell>
          <cell r="P1935">
            <v>89342</v>
          </cell>
          <cell r="Q1935">
            <v>32000</v>
          </cell>
          <cell r="R1935">
            <v>0</v>
          </cell>
          <cell r="S1935" t="str">
            <v>G</v>
          </cell>
          <cell r="T1935" t="str">
            <v>С</v>
          </cell>
          <cell r="U1935" t="str">
            <v>Изолация на външна стена , Изолация на под, Изолация на покрив, Подмяна на дограма</v>
          </cell>
          <cell r="V1935">
            <v>74252</v>
          </cell>
          <cell r="W1935">
            <v>3.22</v>
          </cell>
          <cell r="X1935">
            <v>2628.5</v>
          </cell>
          <cell r="Y1935">
            <v>29356</v>
          </cell>
          <cell r="Z1935">
            <v>11.1683</v>
          </cell>
          <cell r="AA1935" t="str">
            <v>„НП за ЕЕ на МЖС"</v>
          </cell>
          <cell r="AB1935">
            <v>83.1</v>
          </cell>
        </row>
        <row r="1936">
          <cell r="A1936">
            <v>176974053</v>
          </cell>
          <cell r="B1936" t="str">
            <v>Сдружение на собствениците "Град Троян, улица Незабравка 5</v>
          </cell>
          <cell r="C1936" t="str">
            <v>МЖС</v>
          </cell>
          <cell r="D1936" t="str">
            <v>обл.ЛОВЕЧ</v>
          </cell>
          <cell r="E1936" t="str">
            <v>общ.ТРОЯН</v>
          </cell>
          <cell r="F1936" t="str">
            <v>гр.ТРОЯН</v>
          </cell>
          <cell r="G1936" t="str">
            <v>"ЛАЙФ ЕНЕРДЖИ" ООД</v>
          </cell>
          <cell r="H1936" t="str">
            <v>419ЛФЕ093</v>
          </cell>
          <cell r="I1936">
            <v>42510</v>
          </cell>
          <cell r="J1936" t="str">
            <v>1970</v>
          </cell>
          <cell r="K1936">
            <v>313</v>
          </cell>
          <cell r="L1936">
            <v>237</v>
          </cell>
          <cell r="M1936">
            <v>451.4</v>
          </cell>
          <cell r="N1936">
            <v>144.6</v>
          </cell>
          <cell r="O1936">
            <v>55611</v>
          </cell>
          <cell r="P1936">
            <v>109252</v>
          </cell>
          <cell r="Q1936">
            <v>34900</v>
          </cell>
          <cell r="R1936">
            <v>0</v>
          </cell>
          <cell r="S1936" t="str">
            <v>G</v>
          </cell>
          <cell r="T1936" t="str">
            <v>С</v>
          </cell>
          <cell r="U1936" t="str">
            <v>Изолация на външна стена , Изолация на под, Изолация на покрив, Подмяна на дограма</v>
          </cell>
          <cell r="V1936">
            <v>74252</v>
          </cell>
          <cell r="W1936">
            <v>3.19</v>
          </cell>
          <cell r="X1936">
            <v>2628</v>
          </cell>
          <cell r="Y1936">
            <v>35756</v>
          </cell>
          <cell r="Z1936">
            <v>13.605700000000001</v>
          </cell>
          <cell r="AA1936" t="str">
            <v>„НП за ЕЕ на МЖС"</v>
          </cell>
          <cell r="AB1936">
            <v>67.959999999999994</v>
          </cell>
        </row>
        <row r="1937">
          <cell r="A1937">
            <v>176975778</v>
          </cell>
          <cell r="B1937" t="str">
            <v>Сдружение на собствениците "Град Троян, ул.Охрид #5</v>
          </cell>
          <cell r="C1937" t="str">
            <v>МЖС</v>
          </cell>
          <cell r="D1937" t="str">
            <v>обл.ЛОВЕЧ</v>
          </cell>
          <cell r="E1937" t="str">
            <v>общ.ТРОЯН</v>
          </cell>
          <cell r="F1937" t="str">
            <v>гр.ТРОЯН</v>
          </cell>
          <cell r="G1937" t="str">
            <v>"ЛАЙФ ЕНЕРДЖИ" ООД</v>
          </cell>
          <cell r="H1937" t="str">
            <v>419ЛФЕ094</v>
          </cell>
          <cell r="I1937">
            <v>42510</v>
          </cell>
          <cell r="J1937" t="str">
            <v>1970</v>
          </cell>
          <cell r="K1937">
            <v>372</v>
          </cell>
          <cell r="L1937">
            <v>249</v>
          </cell>
          <cell r="M1937">
            <v>451.4</v>
          </cell>
          <cell r="N1937">
            <v>144.6</v>
          </cell>
          <cell r="O1937">
            <v>55611</v>
          </cell>
          <cell r="P1937">
            <v>109252</v>
          </cell>
          <cell r="Q1937">
            <v>34900</v>
          </cell>
          <cell r="R1937">
            <v>0</v>
          </cell>
          <cell r="S1937" t="str">
            <v>G</v>
          </cell>
          <cell r="T1937" t="str">
            <v>С</v>
          </cell>
          <cell r="U1937" t="str">
            <v>Изолация на външна стена , Изолация на под, Изолация на покрив, Подмяна на дограма</v>
          </cell>
          <cell r="V1937">
            <v>74252</v>
          </cell>
          <cell r="W1937">
            <v>3.19</v>
          </cell>
          <cell r="X1937">
            <v>2628</v>
          </cell>
          <cell r="Y1937">
            <v>35756</v>
          </cell>
          <cell r="Z1937">
            <v>13.605700000000001</v>
          </cell>
          <cell r="AA1937" t="str">
            <v>„НП за ЕЕ на МЖС"</v>
          </cell>
          <cell r="AB1937">
            <v>67.959999999999994</v>
          </cell>
        </row>
        <row r="1938">
          <cell r="A1938">
            <v>176972725</v>
          </cell>
          <cell r="B1938" t="str">
            <v>Сдружение на собствениците"Град Троян, ул.Стефан Караджа #1</v>
          </cell>
          <cell r="C1938" t="str">
            <v>МЖС</v>
          </cell>
          <cell r="D1938" t="str">
            <v>обл.ЛОВЕЧ</v>
          </cell>
          <cell r="E1938" t="str">
            <v>общ.ТРОЯН</v>
          </cell>
          <cell r="F1938" t="str">
            <v>гр.ТРОЯН</v>
          </cell>
          <cell r="G1938" t="str">
            <v>"ЛАЙФ ЕНЕРДЖИ" ООД</v>
          </cell>
          <cell r="H1938" t="str">
            <v>419ЛФЕ095</v>
          </cell>
          <cell r="I1938">
            <v>42510</v>
          </cell>
          <cell r="J1938" t="str">
            <v>1970</v>
          </cell>
          <cell r="K1938">
            <v>309</v>
          </cell>
          <cell r="L1938">
            <v>196</v>
          </cell>
          <cell r="M1938">
            <v>395.3</v>
          </cell>
          <cell r="N1938">
            <v>142</v>
          </cell>
          <cell r="O1938">
            <v>84075</v>
          </cell>
          <cell r="P1938">
            <v>89342</v>
          </cell>
          <cell r="Q1938">
            <v>32000</v>
          </cell>
          <cell r="R1938">
            <v>0</v>
          </cell>
          <cell r="S1938" t="str">
            <v>G</v>
          </cell>
          <cell r="T1938" t="str">
            <v>С</v>
          </cell>
          <cell r="U1938" t="str">
            <v>Изолация на външна стена , Изолация на под, Изолация на покрив, Подмяна на дограма</v>
          </cell>
          <cell r="V1938">
            <v>74252</v>
          </cell>
          <cell r="W1938">
            <v>3.18</v>
          </cell>
          <cell r="X1938">
            <v>2628</v>
          </cell>
          <cell r="Y1938">
            <v>25906</v>
          </cell>
          <cell r="Z1938">
            <v>9.8575999999999997</v>
          </cell>
          <cell r="AA1938" t="str">
            <v>„НП за ЕЕ на МЖС"</v>
          </cell>
          <cell r="AB1938">
            <v>83.1</v>
          </cell>
        </row>
        <row r="1939">
          <cell r="A1939">
            <v>176975034</v>
          </cell>
          <cell r="B1939" t="str">
            <v>Сдружение на собствениците"Град Троян, ул.Васил Левски #258"</v>
          </cell>
          <cell r="C1939" t="str">
            <v>МЖС</v>
          </cell>
          <cell r="D1939" t="str">
            <v>обл.ЛОВЕЧ</v>
          </cell>
          <cell r="E1939" t="str">
            <v>общ.ТРОЯН</v>
          </cell>
          <cell r="F1939" t="str">
            <v>гр.ТРОЯН</v>
          </cell>
          <cell r="G1939" t="str">
            <v>"ЛАЙФ ЕНЕРДЖИ" ООД</v>
          </cell>
          <cell r="H1939" t="str">
            <v>419ЛФЕ096</v>
          </cell>
          <cell r="I1939">
            <v>42510</v>
          </cell>
          <cell r="J1939" t="str">
            <v>1969</v>
          </cell>
          <cell r="K1939">
            <v>865</v>
          </cell>
          <cell r="L1939">
            <v>729</v>
          </cell>
          <cell r="M1939">
            <v>231.5</v>
          </cell>
          <cell r="N1939">
            <v>130.9</v>
          </cell>
          <cell r="O1939">
            <v>335021</v>
          </cell>
          <cell r="P1939">
            <v>335021</v>
          </cell>
          <cell r="Q1939">
            <v>189300</v>
          </cell>
          <cell r="R1939">
            <v>0</v>
          </cell>
          <cell r="S1939" t="str">
            <v>F</v>
          </cell>
          <cell r="T1939" t="str">
            <v>С</v>
          </cell>
          <cell r="U1939" t="str">
            <v>Изолация на външна стена , Изолация на под, Изолация на покрив, Мерки по осветление, Подмяна на дограма</v>
          </cell>
          <cell r="V1939">
            <v>176016</v>
          </cell>
          <cell r="W1939">
            <v>13.79</v>
          </cell>
          <cell r="X1939">
            <v>10388</v>
          </cell>
          <cell r="Y1939">
            <v>92954</v>
          </cell>
          <cell r="Z1939">
            <v>8.9481999999999999</v>
          </cell>
          <cell r="AA1939" t="str">
            <v>„НП за ЕЕ на МЖС"</v>
          </cell>
          <cell r="AB1939">
            <v>52.53</v>
          </cell>
        </row>
        <row r="1940">
          <cell r="A1940">
            <v>176974968</v>
          </cell>
          <cell r="B1940" t="str">
            <v>Сдружение на собствениците "Град Троян, ул.Васил Левски #384</v>
          </cell>
          <cell r="C1940" t="str">
            <v>МЖС</v>
          </cell>
          <cell r="D1940" t="str">
            <v>обл.ЛОВЕЧ</v>
          </cell>
          <cell r="E1940" t="str">
            <v>общ.ТРОЯН</v>
          </cell>
          <cell r="F1940" t="str">
            <v>гр.ТРОЯН</v>
          </cell>
          <cell r="G1940" t="str">
            <v>"ЛАЙФ ЕНЕРДЖИ" ООД</v>
          </cell>
          <cell r="H1940" t="str">
            <v>419ЛФЕ097</v>
          </cell>
          <cell r="I1940">
            <v>42510</v>
          </cell>
          <cell r="J1940" t="str">
            <v>1969</v>
          </cell>
          <cell r="K1940">
            <v>368</v>
          </cell>
          <cell r="L1940">
            <v>236</v>
          </cell>
          <cell r="M1940">
            <v>395.3</v>
          </cell>
          <cell r="N1940">
            <v>142</v>
          </cell>
          <cell r="O1940">
            <v>84075</v>
          </cell>
          <cell r="P1940">
            <v>89342</v>
          </cell>
          <cell r="Q1940">
            <v>32000</v>
          </cell>
          <cell r="R1940">
            <v>0</v>
          </cell>
          <cell r="S1940" t="str">
            <v>G</v>
          </cell>
          <cell r="T1940" t="str">
            <v>С</v>
          </cell>
          <cell r="U1940" t="str">
            <v>Изолация на външна стена , Изолация на под, Изолация на покрив, Подмяна на дограма</v>
          </cell>
          <cell r="V1940">
            <v>74252</v>
          </cell>
          <cell r="W1940">
            <v>3.19</v>
          </cell>
          <cell r="X1940">
            <v>2628.5</v>
          </cell>
          <cell r="Y1940">
            <v>29356</v>
          </cell>
          <cell r="Z1940">
            <v>11.1683</v>
          </cell>
          <cell r="AA1940" t="str">
            <v>„НП за ЕЕ на МЖС"</v>
          </cell>
          <cell r="AB1940">
            <v>83.1</v>
          </cell>
        </row>
        <row r="1941">
          <cell r="A1941">
            <v>176987549</v>
          </cell>
          <cell r="B1941" t="str">
            <v>СДРУЖЕНИЕ НА СОБСТВЕНИЦИТЕ "Провадия, ул."3-ти февруари"#8"</v>
          </cell>
          <cell r="C1941" t="str">
            <v>МЖС-ПРОВАДИЯ, "3-ТИ ФЕВРУАРИ" 8</v>
          </cell>
          <cell r="D1941" t="str">
            <v>обл.ВАРНА</v>
          </cell>
          <cell r="E1941" t="str">
            <v>общ.ПРОВАДИЯ</v>
          </cell>
          <cell r="F1941" t="str">
            <v>гр.ПРОВАДИЯ</v>
          </cell>
          <cell r="G1941" t="str">
            <v>"ЛАЙФ ЕНЕРДЖИ" ООД</v>
          </cell>
          <cell r="H1941" t="str">
            <v>419ЛФЕ099</v>
          </cell>
          <cell r="I1941">
            <v>42513</v>
          </cell>
          <cell r="J1941" t="str">
            <v>1974</v>
          </cell>
          <cell r="K1941">
            <v>850.3</v>
          </cell>
          <cell r="L1941">
            <v>522</v>
          </cell>
          <cell r="M1941">
            <v>337.3</v>
          </cell>
          <cell r="N1941">
            <v>107.3</v>
          </cell>
          <cell r="O1941">
            <v>124530</v>
          </cell>
          <cell r="P1941">
            <v>176090</v>
          </cell>
          <cell r="Q1941">
            <v>56021</v>
          </cell>
          <cell r="R1941">
            <v>0</v>
          </cell>
          <cell r="S1941" t="str">
            <v>G</v>
          </cell>
          <cell r="T1941" t="str">
            <v>С</v>
          </cell>
          <cell r="U1941" t="str">
            <v>Изолация на външна стена , Изолация на под, Изолация на покрив, Подмяна на дограма</v>
          </cell>
          <cell r="V1941">
            <v>118353.99800000001</v>
          </cell>
          <cell r="W1941">
            <v>13.012</v>
          </cell>
          <cell r="X1941">
            <v>6094.9859999999999</v>
          </cell>
          <cell r="Y1941">
            <v>62204</v>
          </cell>
          <cell r="Z1941">
            <v>10.2057</v>
          </cell>
          <cell r="AA1941" t="str">
            <v>„НП за ЕЕ на МЖС"</v>
          </cell>
          <cell r="AB1941">
            <v>67.209999999999994</v>
          </cell>
        </row>
        <row r="1942">
          <cell r="A1942">
            <v>176986645</v>
          </cell>
          <cell r="B1942" t="str">
            <v>СДРУЖЕНИЕ НА СОБСТВЕНИЦИТЕ "ПРОВАДИЯ, ул.РАЙКО ДАСКАЛОВ N-4</v>
          </cell>
          <cell r="C1942" t="str">
            <v>МЖС</v>
          </cell>
          <cell r="D1942" t="str">
            <v>обл.ВАРНА</v>
          </cell>
          <cell r="E1942" t="str">
            <v>общ.ПРОВАДИЯ</v>
          </cell>
          <cell r="F1942" t="str">
            <v>гр.ПРОВАДИЯ</v>
          </cell>
          <cell r="G1942" t="str">
            <v>"ЛАЙФ ЕНЕРДЖИ" ООД</v>
          </cell>
          <cell r="H1942" t="str">
            <v>419ЛФЕ101</v>
          </cell>
          <cell r="I1942">
            <v>42513</v>
          </cell>
          <cell r="J1942" t="str">
            <v>1990</v>
          </cell>
          <cell r="K1942">
            <v>2913</v>
          </cell>
          <cell r="L1942">
            <v>2661</v>
          </cell>
          <cell r="M1942">
            <v>341</v>
          </cell>
          <cell r="N1942">
            <v>129.6</v>
          </cell>
          <cell r="O1942">
            <v>379373</v>
          </cell>
          <cell r="P1942">
            <v>907319</v>
          </cell>
          <cell r="Q1942">
            <v>344900</v>
          </cell>
          <cell r="R1942">
            <v>0</v>
          </cell>
          <cell r="S1942" t="str">
            <v>G</v>
          </cell>
          <cell r="T1942" t="str">
            <v>С</v>
          </cell>
          <cell r="U1942" t="str">
            <v>Изолация на външна стена , Изолация на под, Изолация на покрив, Мерки по осветление, Подмяна на дограма</v>
          </cell>
          <cell r="V1942">
            <v>562782</v>
          </cell>
          <cell r="W1942">
            <v>77.53</v>
          </cell>
          <cell r="X1942">
            <v>35974</v>
          </cell>
          <cell r="Y1942">
            <v>204969</v>
          </cell>
          <cell r="Z1942">
            <v>5.6976000000000004</v>
          </cell>
          <cell r="AA1942" t="str">
            <v>„НП за ЕЕ на МЖС"</v>
          </cell>
          <cell r="AB1942">
            <v>62.02</v>
          </cell>
        </row>
        <row r="1943">
          <cell r="A1943">
            <v>176952950</v>
          </cell>
          <cell r="B1943" t="str">
            <v>СДРУЖЕНИЕ НА СОБСТВЕНИЦИТЕ "ГР. СЕВЛИЕВО, УЛ. "БРАТЯ БЪКСТОН" #12"</v>
          </cell>
          <cell r="C1943" t="str">
            <v>МЖС-СЕВЛИЕВО, "БРАТЯ БЪКСТОН" 12</v>
          </cell>
          <cell r="D1943" t="str">
            <v>обл.ГАБРОВО</v>
          </cell>
          <cell r="E1943" t="str">
            <v>общ.СЕВЛИЕВО</v>
          </cell>
          <cell r="F1943" t="str">
            <v>гр.СЕВЛИЕВО</v>
          </cell>
          <cell r="G1943" t="str">
            <v>"ЛАЙФ ЕНЕРДЖИ" ООД</v>
          </cell>
          <cell r="H1943" t="str">
            <v>419ЛФЕ102</v>
          </cell>
          <cell r="I1943">
            <v>42515</v>
          </cell>
          <cell r="J1943" t="str">
            <v>1985</v>
          </cell>
          <cell r="K1943">
            <v>2148.48</v>
          </cell>
          <cell r="L1943">
            <v>1222.46</v>
          </cell>
          <cell r="M1943">
            <v>383.9</v>
          </cell>
          <cell r="N1943">
            <v>142.6</v>
          </cell>
          <cell r="O1943">
            <v>234169</v>
          </cell>
          <cell r="P1943">
            <v>469176</v>
          </cell>
          <cell r="Q1943">
            <v>174300</v>
          </cell>
          <cell r="R1943">
            <v>0</v>
          </cell>
          <cell r="S1943" t="str">
            <v>G</v>
          </cell>
          <cell r="T1943" t="str">
            <v>С</v>
          </cell>
          <cell r="U1943" t="str">
            <v>Изолация на външна стена , Изолация на под, Изолация на покрив, Мерки по осветление, Подмяна на дограма</v>
          </cell>
          <cell r="V1943">
            <v>295182.46100000001</v>
          </cell>
          <cell r="W1943">
            <v>33.905000000000001</v>
          </cell>
          <cell r="X1943">
            <v>17281.445</v>
          </cell>
          <cell r="Y1943">
            <v>95575.948999999993</v>
          </cell>
          <cell r="Z1943">
            <v>5.5305</v>
          </cell>
          <cell r="AA1943" t="str">
            <v>„НП за ЕЕ на МЖС"</v>
          </cell>
          <cell r="AB1943">
            <v>62.91</v>
          </cell>
        </row>
        <row r="1944">
          <cell r="A1944">
            <v>176955334</v>
          </cell>
          <cell r="B1944" t="str">
            <v>СДРУЖЕНИЕ НА СОБСТВЕНИЦИТЕ "ГР. СЕВЛИЕВО, УЛ."ЗДРАВЕЦ" #10, ВХ.А и Б"</v>
          </cell>
          <cell r="C1944" t="str">
            <v>МЖС-СЕВЛИЕВО, "ЗДРАВЕЦ" 10</v>
          </cell>
          <cell r="D1944" t="str">
            <v>обл.ГАБРОВО</v>
          </cell>
          <cell r="E1944" t="str">
            <v>общ.СЕВЛИЕВО</v>
          </cell>
          <cell r="F1944" t="str">
            <v>гр.СЕВЛИЕВО</v>
          </cell>
          <cell r="G1944" t="str">
            <v>"ЛАЙФ ЕНЕРДЖИ" ООД</v>
          </cell>
          <cell r="H1944" t="str">
            <v>419ЛФЕ103</v>
          </cell>
          <cell r="I1944">
            <v>42515</v>
          </cell>
          <cell r="J1944" t="str">
            <v>1970</v>
          </cell>
          <cell r="K1944">
            <v>1901.78</v>
          </cell>
          <cell r="L1944">
            <v>1389.7</v>
          </cell>
          <cell r="M1944">
            <v>261.3</v>
          </cell>
          <cell r="N1944">
            <v>120.2</v>
          </cell>
          <cell r="O1944">
            <v>280080</v>
          </cell>
          <cell r="P1944">
            <v>363160</v>
          </cell>
          <cell r="Q1944">
            <v>167225</v>
          </cell>
          <cell r="R1944">
            <v>0</v>
          </cell>
          <cell r="S1944" t="str">
            <v>E</v>
          </cell>
          <cell r="T1944" t="str">
            <v>С</v>
          </cell>
          <cell r="U1944" t="str">
            <v>Изолация на външна стена , Изолация на под, Изолация на покрив, Мерки по осветление, Подмяна на дограма</v>
          </cell>
          <cell r="V1944">
            <v>196318.56599999999</v>
          </cell>
          <cell r="W1944">
            <v>21.308</v>
          </cell>
          <cell r="X1944">
            <v>10841.88</v>
          </cell>
          <cell r="Y1944">
            <v>112143.57</v>
          </cell>
          <cell r="Z1944">
            <v>10.343500000000001</v>
          </cell>
          <cell r="AA1944" t="str">
            <v>„НП за ЕЕ на МЖС"</v>
          </cell>
          <cell r="AB1944">
            <v>54.05</v>
          </cell>
        </row>
        <row r="1945">
          <cell r="A1945">
            <v>176951040</v>
          </cell>
          <cell r="B1945" t="str">
            <v>СДРУЖЕНИЕ НА СОБСТВЕНИЦИТЕ "ГР. СЕВЛИЕВО, УЛ. "НЕОФИТ РИЛСКИ" #25</v>
          </cell>
          <cell r="C1945" t="str">
            <v>МЖС</v>
          </cell>
          <cell r="D1945" t="str">
            <v>обл.ГАБРОВО</v>
          </cell>
          <cell r="E1945" t="str">
            <v>общ.СЕВЛИЕВО</v>
          </cell>
          <cell r="F1945" t="str">
            <v>гр.СЕВЛИЕВО</v>
          </cell>
          <cell r="G1945" t="str">
            <v>"ЛАЙФ ЕНЕРДЖИ" ООД</v>
          </cell>
          <cell r="H1945" t="str">
            <v>419ЛФЕ104</v>
          </cell>
          <cell r="I1945">
            <v>42515</v>
          </cell>
          <cell r="J1945" t="str">
            <v>1970</v>
          </cell>
          <cell r="K1945">
            <v>317</v>
          </cell>
          <cell r="L1945">
            <v>214</v>
          </cell>
          <cell r="M1945">
            <v>384.7</v>
          </cell>
          <cell r="N1945">
            <v>141.30000000000001</v>
          </cell>
          <cell r="O1945">
            <v>40556</v>
          </cell>
          <cell r="P1945">
            <v>82317</v>
          </cell>
          <cell r="Q1945">
            <v>30200</v>
          </cell>
          <cell r="R1945">
            <v>0</v>
          </cell>
          <cell r="S1945" t="str">
            <v>G</v>
          </cell>
          <cell r="T1945" t="str">
            <v>С</v>
          </cell>
          <cell r="U1945" t="str">
            <v>Изолация на външна стена , Изолация на под, Изолация на покрив, Подмяна на дограма</v>
          </cell>
          <cell r="V1945">
            <v>52084</v>
          </cell>
          <cell r="W1945">
            <v>3.76</v>
          </cell>
          <cell r="X1945">
            <v>2321.5</v>
          </cell>
          <cell r="Y1945">
            <v>25006</v>
          </cell>
          <cell r="Z1945">
            <v>10.7714</v>
          </cell>
          <cell r="AA1945" t="str">
            <v>„НП за ЕЕ на МЖС"</v>
          </cell>
          <cell r="AB1945">
            <v>63.27</v>
          </cell>
        </row>
        <row r="1946">
          <cell r="A1946">
            <v>176860669</v>
          </cell>
          <cell r="B1946" t="str">
            <v>СДРУЖЕНИЕ НА СОБСТВЕНИЦИТЕ ГР.ПАЗАРДЖИК,БУЛ."ХРИСТО БОТЕВ" #1,ВХ. Г И ВХ.Д</v>
          </cell>
          <cell r="C1946" t="str">
            <v>МЖС</v>
          </cell>
          <cell r="D1946" t="str">
            <v>обл.ПАЗАРДЖИК</v>
          </cell>
          <cell r="E1946" t="str">
            <v>общ.ПАЗАРДЖИК</v>
          </cell>
          <cell r="F1946" t="str">
            <v>гр.ПАЗАРДЖИК</v>
          </cell>
          <cell r="G1946" t="str">
            <v>"ЛАЙФ ЕНЕРДЖИ" ООД</v>
          </cell>
          <cell r="H1946" t="str">
            <v>419ЛФЕ114</v>
          </cell>
          <cell r="I1946">
            <v>42536</v>
          </cell>
          <cell r="J1946" t="str">
            <v>1986</v>
          </cell>
          <cell r="K1946">
            <v>3482</v>
          </cell>
          <cell r="L1946">
            <v>2945.56</v>
          </cell>
          <cell r="M1946">
            <v>263.2</v>
          </cell>
          <cell r="N1946">
            <v>101.5</v>
          </cell>
          <cell r="O1946">
            <v>368171</v>
          </cell>
          <cell r="P1946">
            <v>775402</v>
          </cell>
          <cell r="Q1946">
            <v>298900</v>
          </cell>
          <cell r="R1946">
            <v>0</v>
          </cell>
          <cell r="S1946" t="str">
            <v>G</v>
          </cell>
          <cell r="T1946" t="str">
            <v>С</v>
          </cell>
          <cell r="U1946" t="str">
            <v>Изолация на външна стена , Изолация на под, Изолация на покрив, Мерки по осветление, Подмяна на дограма</v>
          </cell>
          <cell r="V1946">
            <v>476873.5</v>
          </cell>
          <cell r="W1946">
            <v>89.64</v>
          </cell>
          <cell r="X1946">
            <v>31532</v>
          </cell>
          <cell r="Y1946">
            <v>226097</v>
          </cell>
          <cell r="Z1946">
            <v>7.1703000000000001</v>
          </cell>
          <cell r="AA1946" t="str">
            <v>„НП за ЕЕ на МЖС"</v>
          </cell>
          <cell r="AB1946">
            <v>61.5</v>
          </cell>
        </row>
        <row r="1947">
          <cell r="A1947">
            <v>176873862</v>
          </cell>
          <cell r="B1947" t="str">
            <v>Сдружение на собствениците"гр.Троян, ул.Васил Левски #336, бл.Строител 2</v>
          </cell>
          <cell r="C1947" t="str">
            <v>ЧЖС</v>
          </cell>
          <cell r="D1947" t="str">
            <v>обл.ЛОВЕЧ</v>
          </cell>
          <cell r="E1947" t="str">
            <v>общ.ТРОЯН</v>
          </cell>
          <cell r="F1947" t="str">
            <v>гр.ТРОЯН</v>
          </cell>
          <cell r="G1947" t="str">
            <v>"ЛАЙФ ЕНЕРДЖИ" ООД</v>
          </cell>
          <cell r="H1947" t="str">
            <v>419ЛФЕ119</v>
          </cell>
          <cell r="I1947">
            <v>42564</v>
          </cell>
          <cell r="J1947" t="str">
            <v>1975</v>
          </cell>
          <cell r="K1947">
            <v>3513.68</v>
          </cell>
          <cell r="L1947">
            <v>3090</v>
          </cell>
          <cell r="M1947">
            <v>466.6</v>
          </cell>
          <cell r="N1947">
            <v>115</v>
          </cell>
          <cell r="O1947">
            <v>609311</v>
          </cell>
          <cell r="P1947">
            <v>1441736</v>
          </cell>
          <cell r="Q1947">
            <v>355300</v>
          </cell>
          <cell r="R1947">
            <v>0</v>
          </cell>
          <cell r="S1947" t="str">
            <v>G</v>
          </cell>
          <cell r="T1947" t="str">
            <v>С</v>
          </cell>
          <cell r="U1947" t="str">
            <v>Изолация на външна стена , Изолация на под, Изолация на покрив, Мерки по осветление, Подмяна на дограма</v>
          </cell>
          <cell r="V1947">
            <v>1087054.8</v>
          </cell>
          <cell r="W1947">
            <v>103.81</v>
          </cell>
          <cell r="X1947">
            <v>50586</v>
          </cell>
          <cell r="Y1947">
            <v>286247.3</v>
          </cell>
          <cell r="Z1947">
            <v>5.6585999999999999</v>
          </cell>
          <cell r="AA1947" t="str">
            <v>„НП за ЕЕ на МЖС"</v>
          </cell>
          <cell r="AB1947">
            <v>75.39</v>
          </cell>
        </row>
        <row r="1948">
          <cell r="A1948">
            <v>176844483</v>
          </cell>
          <cell r="B1948" t="str">
            <v>СДРУЖЕНИЕ НА СОБСТВЕНИЦИТЕ КАРНОБАТ УЛ МОСКВА 77  И УЛ. БР. МИЛАДИНОВИ 5</v>
          </cell>
          <cell r="C1948" t="str">
            <v>МЖС УЛ МОСКВА 77 И УЛ БРАТЯ МИЛАДИНОВИ 5</v>
          </cell>
          <cell r="D1948" t="str">
            <v>обл.БУРГАС</v>
          </cell>
          <cell r="E1948" t="str">
            <v>общ.КАРНОБАТ</v>
          </cell>
          <cell r="F1948" t="str">
            <v>гр.КАРНОБАТ</v>
          </cell>
          <cell r="G1948" t="str">
            <v>"ЛАЙФ ЕНЕРДЖИ" ООД</v>
          </cell>
          <cell r="H1948" t="str">
            <v>419ЛФЕ124</v>
          </cell>
          <cell r="I1948">
            <v>42603</v>
          </cell>
          <cell r="J1948" t="str">
            <v>1979</v>
          </cell>
          <cell r="K1948">
            <v>3360.59</v>
          </cell>
          <cell r="L1948">
            <v>3174.47</v>
          </cell>
          <cell r="M1948">
            <v>176.7</v>
          </cell>
          <cell r="N1948">
            <v>94</v>
          </cell>
          <cell r="O1948">
            <v>375286</v>
          </cell>
          <cell r="P1948">
            <v>561257</v>
          </cell>
          <cell r="Q1948">
            <v>298357</v>
          </cell>
          <cell r="R1948">
            <v>0</v>
          </cell>
          <cell r="S1948" t="str">
            <v>E</v>
          </cell>
          <cell r="T1948" t="str">
            <v>С</v>
          </cell>
          <cell r="U1948" t="str">
            <v>Изолация на външна стена , Изолация на под, Изолация на покрив, Мерки по осветление, Подмяна на дограма</v>
          </cell>
          <cell r="V1948">
            <v>262900</v>
          </cell>
          <cell r="W1948">
            <v>45.61</v>
          </cell>
          <cell r="X1948">
            <v>17184.53</v>
          </cell>
          <cell r="Y1948">
            <v>304810.46999999997</v>
          </cell>
          <cell r="Z1948">
            <v>17.737400000000001</v>
          </cell>
          <cell r="AA1948" t="str">
            <v>„НП за ЕЕ на МЖС"</v>
          </cell>
          <cell r="AB1948">
            <v>46.84</v>
          </cell>
        </row>
        <row r="1949">
          <cell r="A1949">
            <v>176887310</v>
          </cell>
          <cell r="B1949" t="str">
            <v>СДРУЖЕНИЕ НА СОБСТВЕНИЦИТЕ гр.КАРНОБАТ, ж.к.ВЪЗРАЖДАНЕ 5</v>
          </cell>
          <cell r="C1949" t="str">
            <v>МЖС ЖК ВЪЗРАЖДАНЕ 5 КАРНОБАТ</v>
          </cell>
          <cell r="D1949" t="str">
            <v>обл.БУРГАС</v>
          </cell>
          <cell r="E1949" t="str">
            <v>общ.КАРНОБАТ</v>
          </cell>
          <cell r="F1949" t="str">
            <v>гр.КАРНОБАТ</v>
          </cell>
          <cell r="G1949" t="str">
            <v>"ЛАЙФ ЕНЕРДЖИ" ООД</v>
          </cell>
          <cell r="H1949" t="str">
            <v>419ЛФЕ125</v>
          </cell>
          <cell r="I1949">
            <v>42603</v>
          </cell>
          <cell r="J1949" t="str">
            <v>1979</v>
          </cell>
          <cell r="K1949">
            <v>2888</v>
          </cell>
          <cell r="L1949">
            <v>2757.32</v>
          </cell>
          <cell r="M1949">
            <v>184.2</v>
          </cell>
          <cell r="N1949">
            <v>82</v>
          </cell>
          <cell r="O1949">
            <v>273967</v>
          </cell>
          <cell r="P1949">
            <v>507865</v>
          </cell>
          <cell r="Q1949">
            <v>226107</v>
          </cell>
          <cell r="R1949">
            <v>0</v>
          </cell>
          <cell r="S1949" t="str">
            <v>E</v>
          </cell>
          <cell r="T1949" t="str">
            <v>С</v>
          </cell>
          <cell r="U1949" t="str">
            <v>Изолация на външна стена , Изолация на под, Изолация на покрив, Мерки по осветление, Подмяна на дограма</v>
          </cell>
          <cell r="V1949">
            <v>281759</v>
          </cell>
          <cell r="W1949">
            <v>45.55</v>
          </cell>
          <cell r="X1949">
            <v>17768.400000000001</v>
          </cell>
          <cell r="Y1949">
            <v>269528.46000000002</v>
          </cell>
          <cell r="Z1949">
            <v>15.168900000000001</v>
          </cell>
          <cell r="AA1949" t="str">
            <v>„НП за ЕЕ на МЖС"</v>
          </cell>
          <cell r="AB1949">
            <v>55.47</v>
          </cell>
        </row>
        <row r="1950">
          <cell r="A1950">
            <v>176843118</v>
          </cell>
          <cell r="B1950" t="str">
            <v>СДРУЖЕНИЕ НА СОБСТВЕНИЦИТЕ "ГР.КАРНОБАТ, УЛ.9 СЕПТЕМВРИ 32 вх.А вх.Б И УЛ.9 СЕПТЕМВРИ 34"</v>
          </cell>
          <cell r="C1950" t="str">
            <v>МЖС УЛ 9-СЕПТЕМВРИ 32 А Б И УЛ 9-СЕПТЕМВРИ 34 А</v>
          </cell>
          <cell r="D1950" t="str">
            <v>обл.БУРГАС</v>
          </cell>
          <cell r="E1950" t="str">
            <v>общ.КАРНОБАТ</v>
          </cell>
          <cell r="F1950" t="str">
            <v>гр.КАРНОБАТ</v>
          </cell>
          <cell r="G1950" t="str">
            <v>"ЛАЙФ ЕНЕРДЖИ" ООД</v>
          </cell>
          <cell r="H1950" t="str">
            <v>419ЛФЕ126</v>
          </cell>
          <cell r="I1950">
            <v>42603</v>
          </cell>
          <cell r="J1950" t="str">
            <v>1980</v>
          </cell>
          <cell r="K1950">
            <v>3555.07</v>
          </cell>
          <cell r="L1950">
            <v>3333.31</v>
          </cell>
          <cell r="M1950">
            <v>140.6</v>
          </cell>
          <cell r="N1950">
            <v>92.4</v>
          </cell>
          <cell r="O1950">
            <v>332534</v>
          </cell>
          <cell r="P1950">
            <v>468576</v>
          </cell>
          <cell r="Q1950">
            <v>295986</v>
          </cell>
          <cell r="R1950">
            <v>0</v>
          </cell>
          <cell r="S1950" t="str">
            <v>E</v>
          </cell>
          <cell r="T1950" t="str">
            <v>С</v>
          </cell>
          <cell r="U1950" t="str">
            <v>Изолация на външна стена , Изолация на под, Изолация на покрив, Мерки по осветление, Подмяна на дограма</v>
          </cell>
          <cell r="V1950">
            <v>172590</v>
          </cell>
          <cell r="W1950">
            <v>43.11</v>
          </cell>
          <cell r="X1950">
            <v>13708.03</v>
          </cell>
          <cell r="Y1950">
            <v>254942.87</v>
          </cell>
          <cell r="Z1950">
            <v>18.597999999999999</v>
          </cell>
          <cell r="AA1950" t="str">
            <v>„НП за ЕЕ на МЖС"</v>
          </cell>
          <cell r="AB1950">
            <v>36.83</v>
          </cell>
        </row>
        <row r="1951">
          <cell r="A1951">
            <v>176838313</v>
          </cell>
          <cell r="B1951" t="str">
            <v>СДРУЖЕНИЕ НА СОБСТВЕНИЦИТЕ СТРОИТЕЛ-гр.КАРНОБАТ, ул.ДЕВЕТИ СЕПТЕМВРИ 40</v>
          </cell>
          <cell r="C1951" t="str">
            <v>МЖС СТРОИТЕЛ УЛ 9-ТИ СЕПТЕМВРИ 40 КАРНОБАТ</v>
          </cell>
          <cell r="D1951" t="str">
            <v>обл.БУРГАС</v>
          </cell>
          <cell r="E1951" t="str">
            <v>общ.КАРНОБАТ</v>
          </cell>
          <cell r="F1951" t="str">
            <v>гр.КАРНОБАТ</v>
          </cell>
          <cell r="G1951" t="str">
            <v>"ЛАЙФ ЕНЕРДЖИ" ООД</v>
          </cell>
          <cell r="H1951" t="str">
            <v>419ЛФЕ127</v>
          </cell>
          <cell r="I1951">
            <v>42603</v>
          </cell>
          <cell r="J1951" t="str">
            <v>1980</v>
          </cell>
          <cell r="K1951">
            <v>3480.8</v>
          </cell>
          <cell r="L1951">
            <v>3380</v>
          </cell>
          <cell r="M1951">
            <v>174.4</v>
          </cell>
          <cell r="N1951">
            <v>83.6</v>
          </cell>
          <cell r="O1951">
            <v>365303</v>
          </cell>
          <cell r="P1951">
            <v>589618</v>
          </cell>
          <cell r="Q1951">
            <v>282367</v>
          </cell>
          <cell r="R1951">
            <v>0</v>
          </cell>
          <cell r="S1951" t="str">
            <v>E</v>
          </cell>
          <cell r="T1951" t="str">
            <v>С</v>
          </cell>
          <cell r="U1951" t="str">
            <v>Изолация на външна стена , Изолация на под, Изолация на покрив, Мерки по осветление, Подмяна на дограма</v>
          </cell>
          <cell r="V1951">
            <v>307250</v>
          </cell>
          <cell r="W1951">
            <v>67.78</v>
          </cell>
          <cell r="X1951">
            <v>22671.23</v>
          </cell>
          <cell r="Y1951">
            <v>293834.74</v>
          </cell>
          <cell r="Z1951">
            <v>12.960599999999999</v>
          </cell>
          <cell r="AA1951" t="str">
            <v>„НП за ЕЕ на МЖС"</v>
          </cell>
          <cell r="AB1951">
            <v>52.11</v>
          </cell>
        </row>
        <row r="1952">
          <cell r="A1952">
            <v>176862022</v>
          </cell>
          <cell r="B1952" t="str">
            <v>СДРУЖЕНИЕ НА СОБСТВЕНИЦИТЕ ШКОДА-2015 гр.КАРНОБАТ ул.КИРИЛ И МЕТОДИЙ 48</v>
          </cell>
          <cell r="C1952" t="str">
            <v>МЖС ШКОДА-2015 УЛ СВ СВ КИРИЛ И МЕТОДИЙ 48 КАРНОБАТ</v>
          </cell>
          <cell r="D1952" t="str">
            <v>обл.БУРГАС</v>
          </cell>
          <cell r="E1952" t="str">
            <v>общ.КАРНОБАТ</v>
          </cell>
          <cell r="F1952" t="str">
            <v>гр.КАРНОБАТ</v>
          </cell>
          <cell r="G1952" t="str">
            <v>"ЛАЙФ ЕНЕРДЖИ" ООД</v>
          </cell>
          <cell r="H1952" t="str">
            <v>419ЛФЕ128</v>
          </cell>
          <cell r="I1952">
            <v>42603</v>
          </cell>
          <cell r="J1952" t="str">
            <v>1988</v>
          </cell>
          <cell r="K1952">
            <v>3799.1</v>
          </cell>
          <cell r="L1952">
            <v>3661.5</v>
          </cell>
          <cell r="M1952">
            <v>141.5</v>
          </cell>
          <cell r="N1952">
            <v>78.3</v>
          </cell>
          <cell r="O1952">
            <v>292565</v>
          </cell>
          <cell r="P1952">
            <v>518173</v>
          </cell>
          <cell r="Q1952">
            <v>287000</v>
          </cell>
          <cell r="R1952">
            <v>0</v>
          </cell>
          <cell r="S1952" t="str">
            <v>E</v>
          </cell>
          <cell r="T1952" t="str">
            <v>С</v>
          </cell>
          <cell r="U1952" t="str">
            <v>Изолация на външна стена , Изолация на под, Изолация на покрив, Мерки по осветление, Подмяна на дограма</v>
          </cell>
          <cell r="V1952">
            <v>231141</v>
          </cell>
          <cell r="W1952">
            <v>55.58</v>
          </cell>
          <cell r="X1952">
            <v>16752.27</v>
          </cell>
          <cell r="Y1952">
            <v>270598.88</v>
          </cell>
          <cell r="Z1952">
            <v>16.152899999999999</v>
          </cell>
          <cell r="AA1952" t="str">
            <v>„НП за ЕЕ на МЖС"</v>
          </cell>
          <cell r="AB1952">
            <v>44.6</v>
          </cell>
        </row>
        <row r="1953">
          <cell r="A1953">
            <v>176851264</v>
          </cell>
          <cell r="B1953" t="str">
            <v>СДРУЖЕНИЕ НА СОБСТВЕНИЦИТЕ "ГР.КАРНОБАТ УЛ.МОСКВА 25 БЛ.2 ВХ.А,Б,В"</v>
          </cell>
          <cell r="C1953" t="str">
            <v>МЖС УЛ МОСКВА 25 КАРНОБАТ</v>
          </cell>
          <cell r="D1953" t="str">
            <v>обл.БУРГАС</v>
          </cell>
          <cell r="E1953" t="str">
            <v>общ.КАРНОБАТ</v>
          </cell>
          <cell r="F1953" t="str">
            <v>гр.КАРНОБАТ</v>
          </cell>
          <cell r="G1953" t="str">
            <v>"ЛАЙФ ЕНЕРДЖИ" ООД</v>
          </cell>
          <cell r="H1953" t="str">
            <v>419ЛФЕ129</v>
          </cell>
          <cell r="I1953">
            <v>42603</v>
          </cell>
          <cell r="J1953" t="str">
            <v>1979</v>
          </cell>
          <cell r="K1953">
            <v>3216.3</v>
          </cell>
          <cell r="L1953">
            <v>3003.9</v>
          </cell>
          <cell r="M1953">
            <v>166.3</v>
          </cell>
          <cell r="N1953">
            <v>89.9</v>
          </cell>
          <cell r="O1953">
            <v>311858</v>
          </cell>
          <cell r="P1953">
            <v>499340</v>
          </cell>
          <cell r="Q1953">
            <v>269592</v>
          </cell>
          <cell r="R1953">
            <v>0</v>
          </cell>
          <cell r="S1953" t="str">
            <v>E</v>
          </cell>
          <cell r="T1953" t="str">
            <v>С</v>
          </cell>
          <cell r="U1953" t="str">
            <v>Изолация на външна стена , Изолация на под, Изолация на покрив, Мерки по осветление, Подмяна на дограма</v>
          </cell>
          <cell r="V1953">
            <v>229748</v>
          </cell>
          <cell r="W1953">
            <v>47.38</v>
          </cell>
          <cell r="X1953">
            <v>16175.81</v>
          </cell>
          <cell r="Y1953">
            <v>295596.46999999997</v>
          </cell>
          <cell r="Z1953">
            <v>18.273900000000001</v>
          </cell>
          <cell r="AA1953" t="str">
            <v>„НП за ЕЕ на МЖС"</v>
          </cell>
          <cell r="AB1953">
            <v>46.01</v>
          </cell>
        </row>
        <row r="1954">
          <cell r="A1954">
            <v>176860788</v>
          </cell>
          <cell r="B1954" t="str">
            <v>СДРУЖЕНИЕ НА СОБСТВЕНИЦИТЕ гр.КАРНОБАТ, ул.МОСКВА 159</v>
          </cell>
          <cell r="C1954" t="str">
            <v>МЖС УЛ МОСКВА 159 КАРНОБАТ</v>
          </cell>
          <cell r="D1954" t="str">
            <v>обл.БУРГАС</v>
          </cell>
          <cell r="E1954" t="str">
            <v>общ.КАРНОБАТ</v>
          </cell>
          <cell r="F1954" t="str">
            <v>гр.КАРНОБАТ</v>
          </cell>
          <cell r="G1954" t="str">
            <v>"ЛАЙФ ЕНЕРДЖИ" ООД</v>
          </cell>
          <cell r="H1954" t="str">
            <v>419ЛФЕ130</v>
          </cell>
          <cell r="I1954">
            <v>42603</v>
          </cell>
          <cell r="J1954" t="str">
            <v>1979</v>
          </cell>
          <cell r="K1954">
            <v>2198.42</v>
          </cell>
          <cell r="L1954">
            <v>2012.3</v>
          </cell>
          <cell r="M1954">
            <v>167.3</v>
          </cell>
          <cell r="N1954">
            <v>90.2</v>
          </cell>
          <cell r="O1954">
            <v>259368</v>
          </cell>
          <cell r="P1954">
            <v>336540</v>
          </cell>
          <cell r="Q1954">
            <v>181465</v>
          </cell>
          <cell r="R1954">
            <v>0</v>
          </cell>
          <cell r="S1954" t="str">
            <v>E</v>
          </cell>
          <cell r="T1954" t="str">
            <v>С</v>
          </cell>
          <cell r="U1954" t="str">
            <v>Изолация на външна стена , Изолация на под, Изолация на покрив, Мерки по осветление, Подмяна на дограма</v>
          </cell>
          <cell r="V1954">
            <v>155075</v>
          </cell>
          <cell r="W1954">
            <v>35.31</v>
          </cell>
          <cell r="X1954">
            <v>11765.81</v>
          </cell>
          <cell r="Y1954">
            <v>205212.17</v>
          </cell>
          <cell r="Z1954">
            <v>17.441299999999998</v>
          </cell>
          <cell r="AA1954" t="str">
            <v>„НП за ЕЕ на МЖС"</v>
          </cell>
          <cell r="AB1954">
            <v>46.07</v>
          </cell>
        </row>
        <row r="1955">
          <cell r="A1955">
            <v>176860772</v>
          </cell>
          <cell r="B1955" t="str">
            <v>СДРУЖЕНИЕ НА СОБСТВЕНИЦИТЕ гр.КАРНОБАТ, бул.МОСКВА 161 вх.1 и вх.2</v>
          </cell>
          <cell r="C1955" t="str">
            <v>МЖС УЛ МОСКВА 161 КАРНОБАТ</v>
          </cell>
          <cell r="D1955" t="str">
            <v>обл.БУРГАС</v>
          </cell>
          <cell r="E1955" t="str">
            <v>общ.КАРНОБАТ</v>
          </cell>
          <cell r="F1955" t="str">
            <v>гр.КАРНОБАТ</v>
          </cell>
          <cell r="G1955" t="str">
            <v>"ЛАЙФ ЕНЕРДЖИ" ООД</v>
          </cell>
          <cell r="H1955" t="str">
            <v>419ЛФЕ131</v>
          </cell>
          <cell r="I1955">
            <v>42603</v>
          </cell>
          <cell r="J1955" t="str">
            <v>1979</v>
          </cell>
          <cell r="K1955">
            <v>3503.35</v>
          </cell>
          <cell r="L1955">
            <v>3277.63</v>
          </cell>
          <cell r="M1955">
            <v>142.9</v>
          </cell>
          <cell r="N1955">
            <v>78.7</v>
          </cell>
          <cell r="O1955">
            <v>328128</v>
          </cell>
          <cell r="P1955">
            <v>468641</v>
          </cell>
          <cell r="Q1955">
            <v>257877</v>
          </cell>
          <cell r="R1955">
            <v>0</v>
          </cell>
          <cell r="S1955" t="str">
            <v>E</v>
          </cell>
          <cell r="T1955" t="str">
            <v>С</v>
          </cell>
          <cell r="U1955" t="str">
            <v>Изолация на външна стена , Изолация на под, Изолация на покрив, Мерки по осветление, Подмяна на дограма</v>
          </cell>
          <cell r="V1955">
            <v>210765</v>
          </cell>
          <cell r="W1955">
            <v>44.7</v>
          </cell>
          <cell r="X1955">
            <v>15194.29</v>
          </cell>
          <cell r="Y1955">
            <v>277474.99</v>
          </cell>
          <cell r="Z1955">
            <v>18.261700000000001</v>
          </cell>
          <cell r="AA1955" t="str">
            <v>„НП за ЕЕ на МЖС"</v>
          </cell>
          <cell r="AB1955">
            <v>44.97</v>
          </cell>
        </row>
        <row r="1956">
          <cell r="A1956">
            <v>176836814</v>
          </cell>
          <cell r="B1956" t="str">
            <v>СДРУЖЕНИЕ НА СОБСТВЕНИЦИТЕ "МОСКВА-165, вх.А, вх.Б-гр.КАРНОБАТ"</v>
          </cell>
          <cell r="C1956" t="str">
            <v>МЖС УЛ МОСКВА 165 КАРНОБАТ</v>
          </cell>
          <cell r="D1956" t="str">
            <v>обл.БУРГАС</v>
          </cell>
          <cell r="E1956" t="str">
            <v>общ.КАРНОБАТ</v>
          </cell>
          <cell r="F1956" t="str">
            <v>гр.КАРНОБАТ</v>
          </cell>
          <cell r="G1956" t="str">
            <v>"ЛАЙФ ЕНЕРДЖИ" ООД</v>
          </cell>
          <cell r="H1956" t="str">
            <v>419ЛФЕ132</v>
          </cell>
          <cell r="I1956">
            <v>42603</v>
          </cell>
          <cell r="J1956" t="str">
            <v>1980</v>
          </cell>
          <cell r="K1956">
            <v>2888</v>
          </cell>
          <cell r="L1956">
            <v>2658.32</v>
          </cell>
          <cell r="M1956">
            <v>160.9</v>
          </cell>
          <cell r="N1956">
            <v>87.7</v>
          </cell>
          <cell r="O1956">
            <v>288986</v>
          </cell>
          <cell r="P1956">
            <v>427514</v>
          </cell>
          <cell r="Q1956">
            <v>233000</v>
          </cell>
          <cell r="R1956">
            <v>0</v>
          </cell>
          <cell r="S1956" t="str">
            <v>E</v>
          </cell>
          <cell r="T1956" t="str">
            <v>С</v>
          </cell>
          <cell r="U1956" t="str">
            <v>Изолация на външна стена , Изолация на под, Изолация на покрив, Мерки по осветление, Подмяна на дограма</v>
          </cell>
          <cell r="V1956">
            <v>194482</v>
          </cell>
          <cell r="W1956">
            <v>32.64</v>
          </cell>
          <cell r="X1956">
            <v>12347.58</v>
          </cell>
          <cell r="Y1956">
            <v>260305.32</v>
          </cell>
          <cell r="Z1956">
            <v>21.081399999999999</v>
          </cell>
          <cell r="AA1956" t="str">
            <v>„НП за ЕЕ на МЖС"</v>
          </cell>
          <cell r="AB1956">
            <v>45.49</v>
          </cell>
        </row>
        <row r="1957">
          <cell r="A1957">
            <v>176837147</v>
          </cell>
          <cell r="B1957" t="str">
            <v>СДРУЖЕНИЕ НА СОБСТВЕНИЦИТЕ "ТРАКИЯ - I</v>
          </cell>
          <cell r="C1957" t="str">
            <v>МЖС</v>
          </cell>
          <cell r="D1957" t="str">
            <v>обл.ПЕРНИК</v>
          </cell>
          <cell r="E1957" t="str">
            <v>общ.РАДОМИР</v>
          </cell>
          <cell r="F1957" t="str">
            <v>гр.РАДОМИР</v>
          </cell>
          <cell r="G1957" t="str">
            <v>"ЕнЕф Консултанти" ЕООД</v>
          </cell>
          <cell r="H1957" t="str">
            <v>420ЕНЕ006</v>
          </cell>
          <cell r="I1957">
            <v>42571</v>
          </cell>
          <cell r="J1957" t="str">
            <v>1973</v>
          </cell>
          <cell r="K1957">
            <v>4717</v>
          </cell>
          <cell r="L1957">
            <v>4495</v>
          </cell>
          <cell r="M1957">
            <v>249</v>
          </cell>
          <cell r="N1957">
            <v>86</v>
          </cell>
          <cell r="O1957">
            <v>587917</v>
          </cell>
          <cell r="P1957">
            <v>1119469</v>
          </cell>
          <cell r="Q1957">
            <v>386300</v>
          </cell>
          <cell r="R1957">
            <v>0</v>
          </cell>
          <cell r="S1957" t="str">
            <v>F</v>
          </cell>
          <cell r="T1957" t="str">
            <v>A</v>
          </cell>
          <cell r="U1957" t="str">
            <v>Изолация на външна стена , Изолация на под, Изолация на покрив, Мерки по осветление, Подмяна на дограма</v>
          </cell>
          <cell r="V1957">
            <v>733130.8</v>
          </cell>
          <cell r="W1957">
            <v>187.7</v>
          </cell>
          <cell r="X1957">
            <v>70152</v>
          </cell>
          <cell r="Y1957">
            <v>604176.69999999995</v>
          </cell>
          <cell r="Z1957">
            <v>8.6122999999999994</v>
          </cell>
          <cell r="AA1957" t="str">
            <v>„НП за ЕЕ на МЖС"</v>
          </cell>
          <cell r="AB1957">
            <v>65.48</v>
          </cell>
        </row>
        <row r="1958">
          <cell r="A1958">
            <v>176828454</v>
          </cell>
          <cell r="B1958" t="str">
            <v>СДРУЖЕНИЕ НА СОБСТВЕНИЦИТЕ "ДИАМАНТ - ТРАКИЯ БЛ.2"</v>
          </cell>
          <cell r="C1958" t="str">
            <v>МЖС</v>
          </cell>
          <cell r="D1958" t="str">
            <v>обл.ПЕРНИК</v>
          </cell>
          <cell r="E1958" t="str">
            <v>общ.РАДОМИР</v>
          </cell>
          <cell r="F1958" t="str">
            <v>гр.РАДОМИР</v>
          </cell>
          <cell r="G1958" t="str">
            <v>"ЕнЕф Консултанти" ЕООД</v>
          </cell>
          <cell r="H1958" t="str">
            <v>420ЕНЕ007</v>
          </cell>
          <cell r="I1958">
            <v>42571</v>
          </cell>
          <cell r="J1958" t="str">
            <v>1973</v>
          </cell>
          <cell r="K1958">
            <v>4717</v>
          </cell>
          <cell r="L1958">
            <v>4501</v>
          </cell>
          <cell r="M1958">
            <v>227.7</v>
          </cell>
          <cell r="N1958">
            <v>87</v>
          </cell>
          <cell r="O1958">
            <v>565104</v>
          </cell>
          <cell r="P1958">
            <v>1024765</v>
          </cell>
          <cell r="Q1958">
            <v>391800</v>
          </cell>
          <cell r="R1958">
            <v>0</v>
          </cell>
          <cell r="S1958" t="str">
            <v>F</v>
          </cell>
          <cell r="T1958" t="str">
            <v>С</v>
          </cell>
          <cell r="U1958" t="str">
            <v>Изолация на външна стена , Изолация на под, Изолация на покрив, Мерки по осветление, Подмяна на дограма</v>
          </cell>
          <cell r="V1958">
            <v>632883</v>
          </cell>
          <cell r="W1958">
            <v>161.26</v>
          </cell>
          <cell r="X1958">
            <v>60958</v>
          </cell>
          <cell r="Y1958">
            <v>543751</v>
          </cell>
          <cell r="Z1958">
            <v>8.92</v>
          </cell>
          <cell r="AA1958" t="str">
            <v>„НП за ЕЕ на МЖС"</v>
          </cell>
          <cell r="AB1958">
            <v>61.75</v>
          </cell>
        </row>
        <row r="1959">
          <cell r="A1959">
            <v>176827758</v>
          </cell>
          <cell r="B1959" t="str">
            <v>СДРУЖЕНИЕ НА СОБСТВЕНИЦИТЕ "ТРАКИЯ - 3</v>
          </cell>
          <cell r="C1959" t="str">
            <v>МЖС</v>
          </cell>
          <cell r="D1959" t="str">
            <v>обл.ПЕРНИК</v>
          </cell>
          <cell r="E1959" t="str">
            <v>общ.РАДОМИР</v>
          </cell>
          <cell r="F1959" t="str">
            <v>гр.РАДОМИР</v>
          </cell>
          <cell r="G1959" t="str">
            <v>"ЕнЕф Консултанти" ЕООД</v>
          </cell>
          <cell r="H1959" t="str">
            <v>420ЕНЕ008</v>
          </cell>
          <cell r="I1959">
            <v>42571</v>
          </cell>
          <cell r="J1959" t="str">
            <v>1977</v>
          </cell>
          <cell r="K1959">
            <v>5580</v>
          </cell>
          <cell r="L1959">
            <v>5318</v>
          </cell>
          <cell r="M1959">
            <v>242.3</v>
          </cell>
          <cell r="N1959">
            <v>86</v>
          </cell>
          <cell r="O1959">
            <v>655948</v>
          </cell>
          <cell r="P1959">
            <v>1288184</v>
          </cell>
          <cell r="Q1959">
            <v>458000</v>
          </cell>
          <cell r="R1959">
            <v>0</v>
          </cell>
          <cell r="S1959" t="str">
            <v>G</v>
          </cell>
          <cell r="T1959" t="str">
            <v>С</v>
          </cell>
          <cell r="U1959" t="str">
            <v>Изолация на външна стена , Изолация на под, Изолация на покрив, Мерки по осветление, Подмяна на дограма</v>
          </cell>
          <cell r="V1959">
            <v>830068</v>
          </cell>
          <cell r="W1959">
            <v>233.45</v>
          </cell>
          <cell r="X1959">
            <v>90461</v>
          </cell>
          <cell r="Y1959">
            <v>703017</v>
          </cell>
          <cell r="Z1959">
            <v>7.7713999999999999</v>
          </cell>
          <cell r="AA1959" t="str">
            <v>„НП за ЕЕ на МЖС"</v>
          </cell>
          <cell r="AB1959">
            <v>64.430000000000007</v>
          </cell>
        </row>
        <row r="1960">
          <cell r="A1960">
            <v>176829877</v>
          </cell>
          <cell r="B1960" t="str">
            <v>СДРУЖЕНИЕ НА СОБСТВЕНИЦИТЕ "ЗВЕЗДА - 4</v>
          </cell>
          <cell r="C1960" t="str">
            <v>МЖС</v>
          </cell>
          <cell r="D1960" t="str">
            <v>обл.ПЕРНИК</v>
          </cell>
          <cell r="E1960" t="str">
            <v>общ.РАДОМИР</v>
          </cell>
          <cell r="F1960" t="str">
            <v>гр.РАДОМИР</v>
          </cell>
          <cell r="G1960" t="str">
            <v>"ЕнЕф Консултанти" ЕООД</v>
          </cell>
          <cell r="H1960" t="str">
            <v>420ЕНЕ009</v>
          </cell>
          <cell r="I1960">
            <v>42571</v>
          </cell>
          <cell r="J1960" t="str">
            <v>1978</v>
          </cell>
          <cell r="K1960">
            <v>5580</v>
          </cell>
          <cell r="L1960">
            <v>5301</v>
          </cell>
          <cell r="M1960">
            <v>173.4</v>
          </cell>
          <cell r="N1960">
            <v>91</v>
          </cell>
          <cell r="O1960">
            <v>566153</v>
          </cell>
          <cell r="P1960">
            <v>919313</v>
          </cell>
          <cell r="Q1960">
            <v>481900</v>
          </cell>
          <cell r="R1960">
            <v>0</v>
          </cell>
          <cell r="S1960" t="str">
            <v>E</v>
          </cell>
          <cell r="T1960" t="str">
            <v>С</v>
          </cell>
          <cell r="U1960" t="str">
            <v>Изолация на външна стена , Изолация на под, Изолация на покрив, Мерки по осветление, Подмяна на дограма</v>
          </cell>
          <cell r="V1960">
            <v>437400</v>
          </cell>
          <cell r="W1960">
            <v>119.58</v>
          </cell>
          <cell r="X1960">
            <v>48754</v>
          </cell>
          <cell r="Y1960">
            <v>592109</v>
          </cell>
          <cell r="Z1960">
            <v>12.1448</v>
          </cell>
          <cell r="AA1960" t="str">
            <v>„НП за ЕЕ на МЖС"</v>
          </cell>
          <cell r="AB1960">
            <v>47.57</v>
          </cell>
        </row>
        <row r="1961">
          <cell r="A1961">
            <v>176855634</v>
          </cell>
          <cell r="B1961" t="str">
            <v>СДРУЖЕНИЕ НА СОБСТВЕНИЦИТЕ "ФЕНИКС - ТРАКИЯ 5"</v>
          </cell>
          <cell r="C1961" t="str">
            <v>МЖС</v>
          </cell>
          <cell r="D1961" t="str">
            <v>обл.ПЕРНИК</v>
          </cell>
          <cell r="E1961" t="str">
            <v>общ.РАДОМИР</v>
          </cell>
          <cell r="F1961" t="str">
            <v>гр.РАДОМИР</v>
          </cell>
          <cell r="G1961" t="str">
            <v>"ЕнЕф Консултанти" ЕООД</v>
          </cell>
          <cell r="H1961" t="str">
            <v>420ЕНЕ010</v>
          </cell>
          <cell r="I1961">
            <v>42571</v>
          </cell>
          <cell r="J1961" t="str">
            <v>1980</v>
          </cell>
          <cell r="K1961">
            <v>5575</v>
          </cell>
          <cell r="L1961">
            <v>5129</v>
          </cell>
          <cell r="M1961">
            <v>207.4</v>
          </cell>
          <cell r="N1961">
            <v>86</v>
          </cell>
          <cell r="O1961">
            <v>654966</v>
          </cell>
          <cell r="P1961">
            <v>1063722</v>
          </cell>
          <cell r="Q1961">
            <v>441200</v>
          </cell>
          <cell r="R1961">
            <v>0</v>
          </cell>
          <cell r="S1961" t="str">
            <v>E</v>
          </cell>
          <cell r="T1961" t="str">
            <v>С</v>
          </cell>
          <cell r="U1961" t="str">
            <v>Изолация на външна стена , Изолация на под, Изолация на покрив, Мерки по осветление, Подмяна на дограма</v>
          </cell>
          <cell r="V1961">
            <v>622508</v>
          </cell>
          <cell r="W1961">
            <v>151.55000000000001</v>
          </cell>
          <cell r="X1961">
            <v>58020</v>
          </cell>
          <cell r="Y1961">
            <v>605868</v>
          </cell>
          <cell r="Z1961">
            <v>10.442299999999999</v>
          </cell>
          <cell r="AA1961" t="str">
            <v>„НП за ЕЕ на МЖС"</v>
          </cell>
          <cell r="AB1961">
            <v>58.52</v>
          </cell>
        </row>
        <row r="1962">
          <cell r="A1962">
            <v>176827726</v>
          </cell>
          <cell r="B1962" t="str">
            <v>СДРУЖЕНИЕ НА СОБСТВЕНИЦИТЕ "НАДЕЖДА - 8</v>
          </cell>
          <cell r="C1962" t="str">
            <v>МЖС</v>
          </cell>
          <cell r="D1962" t="str">
            <v>обл.ПЕРНИК</v>
          </cell>
          <cell r="E1962" t="str">
            <v>общ.РАДОМИР</v>
          </cell>
          <cell r="F1962" t="str">
            <v>гр.РАДОМИР</v>
          </cell>
          <cell r="G1962" t="str">
            <v>"ЕнЕф Консултанти" ЕООД</v>
          </cell>
          <cell r="H1962" t="str">
            <v>420ЕНЕ011</v>
          </cell>
          <cell r="I1962">
            <v>42571</v>
          </cell>
          <cell r="J1962" t="str">
            <v>1979</v>
          </cell>
          <cell r="K1962">
            <v>5575</v>
          </cell>
          <cell r="L1962">
            <v>5129</v>
          </cell>
          <cell r="M1962">
            <v>232.7</v>
          </cell>
          <cell r="N1962">
            <v>90.7</v>
          </cell>
          <cell r="O1962">
            <v>602393</v>
          </cell>
          <cell r="P1962">
            <v>1193486</v>
          </cell>
          <cell r="Q1962">
            <v>465160</v>
          </cell>
          <cell r="R1962">
            <v>0</v>
          </cell>
          <cell r="S1962" t="str">
            <v>F</v>
          </cell>
          <cell r="T1962" t="str">
            <v>С</v>
          </cell>
          <cell r="U1962" t="str">
            <v>Изолация на външна стена , Изолация на под, Изолация на покрив, Мерки по осветление, Подмяна на дограма</v>
          </cell>
          <cell r="V1962">
            <v>728317</v>
          </cell>
          <cell r="W1962">
            <v>188.73</v>
          </cell>
          <cell r="X1962">
            <v>71644</v>
          </cell>
          <cell r="Y1962">
            <v>587771</v>
          </cell>
          <cell r="Z1962">
            <v>8.2040000000000006</v>
          </cell>
          <cell r="AA1962" t="str">
            <v>„НП за ЕЕ на МЖС"</v>
          </cell>
          <cell r="AB1962">
            <v>61.02</v>
          </cell>
        </row>
        <row r="1963">
          <cell r="A1963">
            <v>176818499</v>
          </cell>
          <cell r="B1963" t="str">
            <v>СДРУЖЕНИЕ НА СОБСТВЕНИЦИТЕ ДУПНИШКА 32 РАДОМИР</v>
          </cell>
          <cell r="C1963" t="str">
            <v>МЖС УЛ ДУПНИШКА 32 РАДОМИР</v>
          </cell>
          <cell r="D1963" t="str">
            <v>обл.ПЕРНИК</v>
          </cell>
          <cell r="E1963" t="str">
            <v>общ.РАДОМИР</v>
          </cell>
          <cell r="F1963" t="str">
            <v>гр.РАДОМИР</v>
          </cell>
          <cell r="G1963" t="str">
            <v>"ЕнЕф Консултанти" ЕООД</v>
          </cell>
          <cell r="H1963" t="str">
            <v>420ЕНЕ012</v>
          </cell>
          <cell r="I1963">
            <v>42580</v>
          </cell>
          <cell r="J1963" t="str">
            <v>1978</v>
          </cell>
          <cell r="K1963">
            <v>3477</v>
          </cell>
          <cell r="L1963">
            <v>2948</v>
          </cell>
          <cell r="M1963">
            <v>233</v>
          </cell>
          <cell r="N1963">
            <v>86.9</v>
          </cell>
          <cell r="O1963">
            <v>405175</v>
          </cell>
          <cell r="P1963">
            <v>687000</v>
          </cell>
          <cell r="Q1963">
            <v>256286</v>
          </cell>
          <cell r="R1963">
            <v>0</v>
          </cell>
          <cell r="S1963" t="str">
            <v>G</v>
          </cell>
          <cell r="T1963" t="str">
            <v>С</v>
          </cell>
          <cell r="U1963" t="str">
            <v>Изолация на външна стена , Изолация на под, Изолация на покрив, Мерки по осветление, Подмяна на дограма</v>
          </cell>
          <cell r="V1963">
            <v>430713</v>
          </cell>
          <cell r="W1963">
            <v>119.05</v>
          </cell>
          <cell r="X1963">
            <v>50237</v>
          </cell>
          <cell r="Y1963">
            <v>424404</v>
          </cell>
          <cell r="Z1963">
            <v>8.4480000000000004</v>
          </cell>
          <cell r="AA1963" t="str">
            <v>„НП за ЕЕ на МЖС"</v>
          </cell>
          <cell r="AB1963">
            <v>62.69</v>
          </cell>
        </row>
        <row r="1964">
          <cell r="A1964">
            <v>176823578</v>
          </cell>
          <cell r="B1964" t="str">
            <v>СДРУЖЕНИЕ НА СОБСТВЕНИЦИТЕ РАДОМИР - НОЕ 4</v>
          </cell>
          <cell r="C1964" t="str">
            <v>МЖС БЛ 4 ЖК НОЕ РАДОМИР</v>
          </cell>
          <cell r="D1964" t="str">
            <v>обл.ПЕРНИК</v>
          </cell>
          <cell r="E1964" t="str">
            <v>общ.РАДОМИР</v>
          </cell>
          <cell r="F1964" t="str">
            <v>гр.РАДОМИР</v>
          </cell>
          <cell r="G1964" t="str">
            <v>"ЕнЕф Консултанти" ЕООД</v>
          </cell>
          <cell r="H1964" t="str">
            <v>420ЕНЕ013</v>
          </cell>
          <cell r="I1964">
            <v>42580</v>
          </cell>
          <cell r="J1964" t="str">
            <v>1984</v>
          </cell>
          <cell r="K1964">
            <v>9180</v>
          </cell>
          <cell r="L1964">
            <v>7712</v>
          </cell>
          <cell r="M1964">
            <v>179.3</v>
          </cell>
          <cell r="N1964">
            <v>81.599999999999994</v>
          </cell>
          <cell r="O1964">
            <v>892070</v>
          </cell>
          <cell r="P1964">
            <v>1540203</v>
          </cell>
          <cell r="Q1964">
            <v>629545</v>
          </cell>
          <cell r="R1964">
            <v>0</v>
          </cell>
          <cell r="S1964" t="str">
            <v>G</v>
          </cell>
          <cell r="T1964" t="str">
            <v>С</v>
          </cell>
          <cell r="U1964" t="str">
            <v>Изолация на външна стена , Изолация на под, Изолация на покрив, Мерки по осветление, Подмяна на дограма</v>
          </cell>
          <cell r="V1964">
            <v>912657</v>
          </cell>
          <cell r="W1964">
            <v>427.1</v>
          </cell>
          <cell r="X1964">
            <v>146058</v>
          </cell>
          <cell r="Y1964">
            <v>943968.9</v>
          </cell>
          <cell r="Z1964">
            <v>6.4629000000000003</v>
          </cell>
          <cell r="AA1964" t="str">
            <v>„НП за ЕЕ на МЖС"</v>
          </cell>
          <cell r="AB1964">
            <v>59.25</v>
          </cell>
        </row>
        <row r="1965">
          <cell r="A1965">
            <v>176827473</v>
          </cell>
          <cell r="B1965" t="str">
            <v>СДРУЖЕНИЕ НА СОБСТВЕНИЦИТЕ РАДОМИР АРКАТА - 27,28,29</v>
          </cell>
          <cell r="C1965" t="str">
            <v>МЖС ЖК АРКАТА 27 28 29 РАДОМИР</v>
          </cell>
          <cell r="D1965" t="str">
            <v>обл.ПЕРНИК</v>
          </cell>
          <cell r="E1965" t="str">
            <v>общ.РАДОМИР</v>
          </cell>
          <cell r="F1965" t="str">
            <v>гр.РАДОМИР</v>
          </cell>
          <cell r="G1965" t="str">
            <v>"ЕнЕф Консултанти" ЕООД</v>
          </cell>
          <cell r="H1965" t="str">
            <v>420ЕНЕ014</v>
          </cell>
          <cell r="I1965">
            <v>42580</v>
          </cell>
          <cell r="J1965" t="str">
            <v>1982-1984</v>
          </cell>
          <cell r="K1965">
            <v>7358</v>
          </cell>
          <cell r="L1965">
            <v>5790</v>
          </cell>
          <cell r="M1965">
            <v>225.2</v>
          </cell>
          <cell r="N1965">
            <v>92.5</v>
          </cell>
          <cell r="O1965">
            <v>733628</v>
          </cell>
          <cell r="P1965">
            <v>1304080</v>
          </cell>
          <cell r="Q1965">
            <v>535540</v>
          </cell>
          <cell r="R1965">
            <v>0</v>
          </cell>
          <cell r="S1965" t="str">
            <v>F</v>
          </cell>
          <cell r="T1965" t="str">
            <v>С</v>
          </cell>
          <cell r="U1965" t="str">
            <v>Изолация на външна стена , Изолация на под, Изолация на покрив, Мерки по осветление, Подмяна на дограма</v>
          </cell>
          <cell r="V1965">
            <v>768536</v>
          </cell>
          <cell r="W1965">
            <v>239.3</v>
          </cell>
          <cell r="X1965">
            <v>90054</v>
          </cell>
          <cell r="Y1965">
            <v>771275.7</v>
          </cell>
          <cell r="Z1965">
            <v>8.5645000000000007</v>
          </cell>
          <cell r="AA1965" t="str">
            <v>„НП за ЕЕ на МЖС"</v>
          </cell>
          <cell r="AB1965">
            <v>58.93</v>
          </cell>
        </row>
        <row r="1966">
          <cell r="A1966">
            <v>176833693</v>
          </cell>
          <cell r="B1966" t="str">
            <v>СДРУЖЕНИЕ НА СОБСТВЕНИЦИТЕ АРКАТА - 23, 24 РАДОМИР</v>
          </cell>
          <cell r="C1966" t="str">
            <v>МЖС ЖК АРКАТА 23 24 РАДОМИР</v>
          </cell>
          <cell r="D1966" t="str">
            <v>обл.ПЕРНИК</v>
          </cell>
          <cell r="E1966" t="str">
            <v>общ.РАДОМИР</v>
          </cell>
          <cell r="F1966" t="str">
            <v>гр.РАДОМИР</v>
          </cell>
          <cell r="G1966" t="str">
            <v>"ЕнЕф Консултанти" ЕООД</v>
          </cell>
          <cell r="H1966" t="str">
            <v>420ЕНЕ015</v>
          </cell>
          <cell r="I1966">
            <v>42580</v>
          </cell>
          <cell r="J1966" t="str">
            <v>1985</v>
          </cell>
          <cell r="K1966">
            <v>5313</v>
          </cell>
          <cell r="L1966">
            <v>4560</v>
          </cell>
          <cell r="M1966">
            <v>206.4</v>
          </cell>
          <cell r="N1966">
            <v>83</v>
          </cell>
          <cell r="O1966">
            <v>572264</v>
          </cell>
          <cell r="P1966">
            <v>941409</v>
          </cell>
          <cell r="Q1966">
            <v>378634</v>
          </cell>
          <cell r="R1966">
            <v>0</v>
          </cell>
          <cell r="S1966" t="str">
            <v>F</v>
          </cell>
          <cell r="T1966" t="str">
            <v>С</v>
          </cell>
          <cell r="U1966" t="str">
            <v>Изолация на външна стена , Изолация на под, Изолация на покрив, Мерки по осветление, Подмяна на дограма</v>
          </cell>
          <cell r="V1966">
            <v>562775</v>
          </cell>
          <cell r="W1966">
            <v>155.87</v>
          </cell>
          <cell r="X1966">
            <v>60979</v>
          </cell>
          <cell r="Y1966">
            <v>503225.5</v>
          </cell>
          <cell r="Z1966">
            <v>8.2523999999999997</v>
          </cell>
          <cell r="AA1966" t="str">
            <v>„НП за ЕЕ на МЖС"</v>
          </cell>
          <cell r="AB1966">
            <v>59.78</v>
          </cell>
        </row>
        <row r="1967">
          <cell r="A1967">
            <v>176840556</v>
          </cell>
          <cell r="B1967" t="str">
            <v>СДРУЖЕНИЕ НА СОБСТВЕНИЦИТЕ ЛЮЛЯКОВА 33 РАДОМИР</v>
          </cell>
          <cell r="C1967" t="str">
            <v>МЖС БЛ 33 УЛ ЛЮЛЯКОВА РАДОМИР</v>
          </cell>
          <cell r="D1967" t="str">
            <v>обл.ПЕРНИК</v>
          </cell>
          <cell r="E1967" t="str">
            <v>общ.РАДОМИР</v>
          </cell>
          <cell r="F1967" t="str">
            <v>гр.РАДОМИР</v>
          </cell>
          <cell r="G1967" t="str">
            <v>"ЕнЕф Консултанти" ЕООД</v>
          </cell>
          <cell r="H1967" t="str">
            <v>420ЕНЕ016</v>
          </cell>
          <cell r="I1967">
            <v>42580</v>
          </cell>
          <cell r="J1967" t="str">
            <v>1983</v>
          </cell>
          <cell r="K1967">
            <v>3972</v>
          </cell>
          <cell r="L1967">
            <v>2801</v>
          </cell>
          <cell r="M1967">
            <v>237.8</v>
          </cell>
          <cell r="N1967">
            <v>92.9</v>
          </cell>
          <cell r="O1967">
            <v>419604</v>
          </cell>
          <cell r="P1967">
            <v>666061</v>
          </cell>
          <cell r="Q1967">
            <v>260254</v>
          </cell>
          <cell r="R1967">
            <v>0</v>
          </cell>
          <cell r="S1967" t="str">
            <v>G</v>
          </cell>
          <cell r="T1967" t="str">
            <v>С</v>
          </cell>
          <cell r="U1967" t="str">
            <v>Изолация на външна стена , Изолация на под, Изолация на покрив, Мерки по осветление, Подмяна на дограма</v>
          </cell>
          <cell r="V1967">
            <v>405808.1</v>
          </cell>
          <cell r="W1967">
            <v>108.7</v>
          </cell>
          <cell r="X1967">
            <v>44755</v>
          </cell>
          <cell r="Y1967">
            <v>357162.5</v>
          </cell>
          <cell r="Z1967">
            <v>7.9802999999999997</v>
          </cell>
          <cell r="AA1967" t="str">
            <v>„НП за ЕЕ на МЖС"</v>
          </cell>
          <cell r="AB1967">
            <v>60.92</v>
          </cell>
        </row>
        <row r="1968">
          <cell r="A1968">
            <v>176836141</v>
          </cell>
          <cell r="B1968" t="str">
            <v>СДРУЖЕНИЕ НА СОБСТВЕНИЦИТЕ АВТОГАРА 9-10 РАДОМИР</v>
          </cell>
          <cell r="C1968" t="str">
            <v>МЖС БЛ 9 10 ЖК АВТОГАРА РАДОМИР</v>
          </cell>
          <cell r="D1968" t="str">
            <v>обл.ПЕРНИК</v>
          </cell>
          <cell r="E1968" t="str">
            <v>общ.РАДОМИР</v>
          </cell>
          <cell r="F1968" t="str">
            <v>гр.РАДОМИР</v>
          </cell>
          <cell r="G1968" t="str">
            <v>"ЕнЕф Консултанти" ЕООД</v>
          </cell>
          <cell r="H1968" t="str">
            <v>420ЕНЕ017</v>
          </cell>
          <cell r="I1968">
            <v>42580</v>
          </cell>
          <cell r="J1968" t="str">
            <v>1984</v>
          </cell>
          <cell r="K1968">
            <v>4249</v>
          </cell>
          <cell r="L1968">
            <v>3473</v>
          </cell>
          <cell r="M1968">
            <v>214.1</v>
          </cell>
          <cell r="N1968">
            <v>85.5</v>
          </cell>
          <cell r="O1968">
            <v>438823</v>
          </cell>
          <cell r="P1968">
            <v>743531</v>
          </cell>
          <cell r="Q1968">
            <v>296999</v>
          </cell>
          <cell r="R1968">
            <v>0</v>
          </cell>
          <cell r="S1968" t="str">
            <v>F</v>
          </cell>
          <cell r="T1968" t="str">
            <v>С</v>
          </cell>
          <cell r="U1968" t="str">
            <v>Изолация на външна стена , Изолация на под, Изолация на покрив, Мерки по осветление, Подмяна на дограма</v>
          </cell>
          <cell r="V1968">
            <v>446531.9</v>
          </cell>
          <cell r="W1968">
            <v>120.16</v>
          </cell>
          <cell r="X1968">
            <v>49034</v>
          </cell>
          <cell r="Y1968">
            <v>380394.1</v>
          </cell>
          <cell r="Z1968">
            <v>7.7576999999999998</v>
          </cell>
          <cell r="AA1968" t="str">
            <v>„НП за ЕЕ на МЖС"</v>
          </cell>
          <cell r="AB1968">
            <v>60.05</v>
          </cell>
        </row>
        <row r="1969">
          <cell r="A1969">
            <v>176832303</v>
          </cell>
          <cell r="B1969" t="str">
            <v>СДРУЖЕНИЕ НА СОБСТВЕНИЦИТЕ ПОРЦЕЛАН РАДОМИР УЛ ИВАН ВАЗОВ  БЛ 31</v>
          </cell>
          <cell r="C1969" t="str">
            <v>МЖС БЛ 31 УЛ ИВАН ВАЗОВ РАДОМИР</v>
          </cell>
          <cell r="D1969" t="str">
            <v>обл.ПЕРНИК</v>
          </cell>
          <cell r="E1969" t="str">
            <v>общ.РАДОМИР</v>
          </cell>
          <cell r="F1969" t="str">
            <v>гр.РАДОМИР</v>
          </cell>
          <cell r="G1969" t="str">
            <v>"ЕнЕф Консултанти" ЕООД</v>
          </cell>
          <cell r="H1969" t="str">
            <v>420ЕНЕ018</v>
          </cell>
          <cell r="I1969">
            <v>42580</v>
          </cell>
          <cell r="J1969" t="str">
            <v>1983</v>
          </cell>
          <cell r="K1969">
            <v>5282</v>
          </cell>
          <cell r="L1969">
            <v>4162</v>
          </cell>
          <cell r="M1969">
            <v>242.3</v>
          </cell>
          <cell r="N1969">
            <v>90.9</v>
          </cell>
          <cell r="O1969">
            <v>575150</v>
          </cell>
          <cell r="P1969">
            <v>1007448</v>
          </cell>
          <cell r="Q1969">
            <v>378174</v>
          </cell>
          <cell r="R1969">
            <v>0</v>
          </cell>
          <cell r="S1969" t="str">
            <v>G</v>
          </cell>
          <cell r="T1969" t="str">
            <v>С</v>
          </cell>
          <cell r="U1969" t="str">
            <v>Изолация на външна стена , Изолация на под, Изолация на покрив, Мерки по осветление, Подмяна на дограма</v>
          </cell>
          <cell r="V1969">
            <v>630519.9</v>
          </cell>
          <cell r="W1969">
            <v>183.77</v>
          </cell>
          <cell r="X1969">
            <v>71147</v>
          </cell>
          <cell r="Y1969">
            <v>546280.6</v>
          </cell>
          <cell r="Z1969">
            <v>7.6780999999999997</v>
          </cell>
          <cell r="AA1969" t="str">
            <v>„НП за ЕЕ на МЖС"</v>
          </cell>
          <cell r="AB1969">
            <v>62.58</v>
          </cell>
        </row>
        <row r="1970">
          <cell r="A1970">
            <v>176857979</v>
          </cell>
          <cell r="B1970" t="str">
            <v>СДРУЖЕНИЕ НА СОБСТВЕНИЦИТЕ ВЕЛЧО 28 РАДОМИР</v>
          </cell>
          <cell r="C1970" t="str">
            <v>МЖС УЛ ВЕЛЧО 28 РАДОМИР</v>
          </cell>
          <cell r="D1970" t="str">
            <v>обл.ПЕРНИК</v>
          </cell>
          <cell r="E1970" t="str">
            <v>общ.РАДОМИР</v>
          </cell>
          <cell r="F1970" t="str">
            <v>гр.РАДОМИР</v>
          </cell>
          <cell r="G1970" t="str">
            <v>"ЕнЕф Консултанти" ЕООД</v>
          </cell>
          <cell r="H1970" t="str">
            <v>420ЕНЕ019</v>
          </cell>
          <cell r="I1970">
            <v>42571</v>
          </cell>
          <cell r="J1970" t="str">
            <v>1990</v>
          </cell>
          <cell r="K1970">
            <v>3322</v>
          </cell>
          <cell r="L1970">
            <v>2645</v>
          </cell>
          <cell r="M1970">
            <v>233.2</v>
          </cell>
          <cell r="N1970">
            <v>97.7</v>
          </cell>
          <cell r="O1970">
            <v>317731</v>
          </cell>
          <cell r="P1970">
            <v>616782</v>
          </cell>
          <cell r="Q1970">
            <v>258500</v>
          </cell>
          <cell r="R1970">
            <v>0</v>
          </cell>
          <cell r="S1970" t="str">
            <v>F</v>
          </cell>
          <cell r="T1970" t="str">
            <v>С</v>
          </cell>
          <cell r="U1970" t="str">
            <v>Изолация на външна стена , Изолация на под, Изолация на покрив, Мерки по осветление, Подмяна на дограма</v>
          </cell>
          <cell r="V1970">
            <v>358270.6</v>
          </cell>
          <cell r="W1970">
            <v>92.84</v>
          </cell>
          <cell r="X1970">
            <v>38237</v>
          </cell>
          <cell r="Y1970">
            <v>333184.2</v>
          </cell>
          <cell r="Z1970">
            <v>8.7135999999999996</v>
          </cell>
          <cell r="AA1970" t="str">
            <v>„НП за ЕЕ на МЖС"</v>
          </cell>
          <cell r="AB1970">
            <v>58.08</v>
          </cell>
        </row>
        <row r="1971">
          <cell r="A1971">
            <v>176837300</v>
          </cell>
          <cell r="B1971" t="str">
            <v>СДРУЖЕНИЕ НА СОБСТВЕНИЦИТЕ ж.к. МЛАДОСТ БЛ 1 и 2</v>
          </cell>
          <cell r="C1971" t="str">
            <v>МЖС БЛ 1 И 2 ЖК МЛАДОСТ РАДОМИР</v>
          </cell>
          <cell r="D1971" t="str">
            <v>обл.ПЕРНИК</v>
          </cell>
          <cell r="E1971" t="str">
            <v>общ.РАДОМИР</v>
          </cell>
          <cell r="F1971" t="str">
            <v>гр.РАДОМИР</v>
          </cell>
          <cell r="G1971" t="str">
            <v>"ЕнЕф Консултанти" ЕООД</v>
          </cell>
          <cell r="H1971" t="str">
            <v>420ЕНЕ020</v>
          </cell>
          <cell r="I1971">
            <v>42580</v>
          </cell>
          <cell r="J1971" t="str">
            <v>1984</v>
          </cell>
          <cell r="K1971">
            <v>5086</v>
          </cell>
          <cell r="L1971">
            <v>4234</v>
          </cell>
          <cell r="M1971">
            <v>154.1</v>
          </cell>
          <cell r="N1971">
            <v>72.7</v>
          </cell>
          <cell r="O1971">
            <v>416475</v>
          </cell>
          <cell r="P1971">
            <v>652001</v>
          </cell>
          <cell r="Q1971">
            <v>307659</v>
          </cell>
          <cell r="R1971">
            <v>0</v>
          </cell>
          <cell r="S1971" t="str">
            <v>E</v>
          </cell>
          <cell r="T1971" t="str">
            <v>С</v>
          </cell>
          <cell r="U1971" t="str">
            <v>Изолация на външна стена , Изолация на под, Изолация на покрив, Мерки по осветление, Подмяна на дограма</v>
          </cell>
          <cell r="V1971">
            <v>344341.1</v>
          </cell>
          <cell r="W1971">
            <v>154.63</v>
          </cell>
          <cell r="X1971">
            <v>51616</v>
          </cell>
          <cell r="Y1971">
            <v>496810.5</v>
          </cell>
          <cell r="Z1971">
            <v>9.6250999999999998</v>
          </cell>
          <cell r="AA1971" t="str">
            <v>„НП за ЕЕ на МЖС"</v>
          </cell>
          <cell r="AB1971">
            <v>52.81</v>
          </cell>
        </row>
        <row r="1972">
          <cell r="A1972">
            <v>176876787</v>
          </cell>
          <cell r="B1972" t="str">
            <v>СДРУЖЕНИЕ НА СОБСТВЕНИЦИТЕ  ГР.ПАНАГЮРИЩЕ,УЛ.ДЕЛЧО СПАСОВ,БЛ.9</v>
          </cell>
          <cell r="C1972" t="str">
            <v>МЖС</v>
          </cell>
          <cell r="D1972" t="str">
            <v>обл.ПАЗАРДЖИК</v>
          </cell>
          <cell r="E1972" t="str">
            <v>общ.ПАНАГЮРИЩЕ</v>
          </cell>
          <cell r="F1972" t="str">
            <v>гр.ПАНАГЮРИЩЕ</v>
          </cell>
          <cell r="G1972" t="str">
            <v>"ЕнЕф Консултанти" ЕООД</v>
          </cell>
          <cell r="H1972" t="str">
            <v>420ЕНЕ023</v>
          </cell>
          <cell r="I1972">
            <v>42654</v>
          </cell>
          <cell r="J1972" t="str">
            <v>1985</v>
          </cell>
          <cell r="K1972">
            <v>1739</v>
          </cell>
          <cell r="L1972">
            <v>1197</v>
          </cell>
          <cell r="M1972">
            <v>255.3</v>
          </cell>
          <cell r="N1972">
            <v>108.2</v>
          </cell>
          <cell r="O1972">
            <v>193127</v>
          </cell>
          <cell r="P1972">
            <v>305580</v>
          </cell>
          <cell r="Q1972">
            <v>129400</v>
          </cell>
          <cell r="R1972">
            <v>0</v>
          </cell>
          <cell r="S1972" t="str">
            <v>F</v>
          </cell>
          <cell r="T1972" t="str">
            <v>С</v>
          </cell>
          <cell r="U1972" t="str">
            <v>Изолация на външна стена , Изолация на под, Изолация на покрив, Мерки по осветление, Подмяна на дограма</v>
          </cell>
          <cell r="V1972">
            <v>176524</v>
          </cell>
          <cell r="W1972">
            <v>31.425999999999998</v>
          </cell>
          <cell r="X1972">
            <v>16858</v>
          </cell>
          <cell r="Y1972">
            <v>141806</v>
          </cell>
          <cell r="Z1972">
            <v>8.4116999999999997</v>
          </cell>
          <cell r="AA1972" t="str">
            <v>„НП за ЕЕ на МЖС"</v>
          </cell>
          <cell r="AB1972">
            <v>57.76</v>
          </cell>
        </row>
        <row r="1973">
          <cell r="A1973">
            <v>176852722</v>
          </cell>
          <cell r="B1973" t="str">
            <v>СДРУЖЕНИЕ НА СОБСТВЕНИЦИТЕ "гр. Панагюрище, ул. Незабравка бл. 2</v>
          </cell>
          <cell r="C1973" t="str">
            <v>МЖС</v>
          </cell>
          <cell r="D1973" t="str">
            <v>обл.ПАЗАРДЖИК</v>
          </cell>
          <cell r="E1973" t="str">
            <v>общ.ПАНАГЮРИЩЕ</v>
          </cell>
          <cell r="F1973" t="str">
            <v>гр.ПАНАГЮРИЩЕ</v>
          </cell>
          <cell r="G1973" t="str">
            <v>"ЕнЕф Консултанти" ЕООД</v>
          </cell>
          <cell r="H1973" t="str">
            <v>420ЕНЕ025</v>
          </cell>
          <cell r="I1973">
            <v>42654</v>
          </cell>
          <cell r="J1973" t="str">
            <v>1983</v>
          </cell>
          <cell r="K1973">
            <v>6202</v>
          </cell>
          <cell r="L1973">
            <v>4287</v>
          </cell>
          <cell r="M1973">
            <v>208.7</v>
          </cell>
          <cell r="N1973">
            <v>88.9</v>
          </cell>
          <cell r="O1973">
            <v>510511</v>
          </cell>
          <cell r="P1973">
            <v>894733</v>
          </cell>
          <cell r="Q1973">
            <v>380900</v>
          </cell>
          <cell r="R1973">
            <v>0</v>
          </cell>
          <cell r="S1973" t="str">
            <v>F</v>
          </cell>
          <cell r="T1973" t="str">
            <v>С</v>
          </cell>
          <cell r="U1973" t="str">
            <v>Изолация на външна стена , Изолация на под, Изолация на покрив, Мерки по осветление, Подмяна на дограма</v>
          </cell>
          <cell r="V1973">
            <v>513745</v>
          </cell>
          <cell r="W1973">
            <v>164.82</v>
          </cell>
          <cell r="X1973">
            <v>65566</v>
          </cell>
          <cell r="Y1973">
            <v>527984</v>
          </cell>
          <cell r="Z1973">
            <v>8.0526999999999997</v>
          </cell>
          <cell r="AA1973" t="str">
            <v>„НП за ЕЕ на МЖС"</v>
          </cell>
          <cell r="AB1973">
            <v>57.41</v>
          </cell>
        </row>
        <row r="1974">
          <cell r="A1974">
            <v>176951581</v>
          </cell>
          <cell r="B1974" t="str">
            <v>СДРУЖЕНИЕ НА СОБСТВЕНИЦИТЕ "ГР. СЕВЛИЕВО, УЛ. "РАВНА ГОРА" БЛОК 2</v>
          </cell>
          <cell r="C1974" t="str">
            <v>МЖС</v>
          </cell>
          <cell r="D1974" t="str">
            <v>обл.ГАБРОВО</v>
          </cell>
          <cell r="E1974" t="str">
            <v>общ.СЕВЛИЕВО</v>
          </cell>
          <cell r="F1974" t="str">
            <v>гр.СЕВЛИЕВО</v>
          </cell>
          <cell r="G1974" t="str">
            <v>"ИНТЕР КОНСУЛТ ЕНЕРДЖИ" ЕООД</v>
          </cell>
          <cell r="H1974" t="str">
            <v>428ЙДГ007</v>
          </cell>
          <cell r="I1974">
            <v>42538</v>
          </cell>
          <cell r="J1974" t="str">
            <v>1987</v>
          </cell>
          <cell r="K1974">
            <v>4055</v>
          </cell>
          <cell r="L1974">
            <v>2695</v>
          </cell>
          <cell r="M1974">
            <v>298.89999999999998</v>
          </cell>
          <cell r="N1974">
            <v>1903</v>
          </cell>
          <cell r="O1974">
            <v>805411</v>
          </cell>
          <cell r="P1974">
            <v>1008448</v>
          </cell>
          <cell r="Q1974">
            <v>512800</v>
          </cell>
          <cell r="R1974">
            <v>0</v>
          </cell>
          <cell r="S1974" t="str">
            <v>E</v>
          </cell>
          <cell r="T1974" t="str">
            <v>С</v>
          </cell>
          <cell r="U1974" t="str">
            <v>Изолация на външна стена , Изолация на под, Изолация на покрив, Мерки по осветление, Подмяна на дограма</v>
          </cell>
          <cell r="V1974">
            <v>449181</v>
          </cell>
          <cell r="W1974">
            <v>130.59</v>
          </cell>
          <cell r="X1974">
            <v>42510</v>
          </cell>
          <cell r="Y1974">
            <v>197702</v>
          </cell>
          <cell r="Z1974">
            <v>4.6506999999999996</v>
          </cell>
          <cell r="AA1974" t="str">
            <v>„НП за ЕЕ на МЖС"</v>
          </cell>
          <cell r="AB1974">
            <v>44.54</v>
          </cell>
        </row>
        <row r="1975">
          <cell r="A1975">
            <v>176955010</v>
          </cell>
          <cell r="B1975" t="str">
            <v>СДРУЖЕНИЕ НА СОБСТВЕНИЦИТЕ "ГР. СЕВЛИЕВО, УЛ."ВИДИМА" #14-16-18"</v>
          </cell>
          <cell r="C1975" t="str">
            <v>МЖС-СЕВЛИЕВО, "ВИДИМА" 14-16-18</v>
          </cell>
          <cell r="D1975" t="str">
            <v>обл.ГАБРОВО</v>
          </cell>
          <cell r="E1975" t="str">
            <v>общ.СЕВЛИЕВО</v>
          </cell>
          <cell r="F1975" t="str">
            <v>гр.СЕВЛИЕВО</v>
          </cell>
          <cell r="G1975" t="str">
            <v>"ИНТЕР КОНСУЛТ ЕНЕРДЖИ" ЕООД</v>
          </cell>
          <cell r="H1975" t="str">
            <v>428ЙДГ008</v>
          </cell>
          <cell r="I1975">
            <v>42538</v>
          </cell>
          <cell r="J1975" t="str">
            <v>1987</v>
          </cell>
          <cell r="K1975">
            <v>4025</v>
          </cell>
          <cell r="L1975">
            <v>3461.84</v>
          </cell>
          <cell r="M1975">
            <v>407.1</v>
          </cell>
          <cell r="N1975">
            <v>212.5</v>
          </cell>
          <cell r="O1975">
            <v>1195521</v>
          </cell>
          <cell r="P1975">
            <v>1408873</v>
          </cell>
          <cell r="Q1975">
            <v>735600</v>
          </cell>
          <cell r="R1975">
            <v>0</v>
          </cell>
          <cell r="S1975" t="str">
            <v>G</v>
          </cell>
          <cell r="T1975" t="str">
            <v>С</v>
          </cell>
          <cell r="U1975" t="str">
            <v>Изолация на външна стена , Изолация на покрив, Мерки за подмяна на битови уреди и/или офис оборудване, Мерки по осветление, Подмяна на дограма</v>
          </cell>
          <cell r="V1975">
            <v>679138</v>
          </cell>
          <cell r="W1975">
            <v>171.9</v>
          </cell>
          <cell r="X1975">
            <v>62560</v>
          </cell>
          <cell r="Y1975">
            <v>345246</v>
          </cell>
          <cell r="Z1975">
            <v>5.5186000000000002</v>
          </cell>
          <cell r="AA1975" t="str">
            <v>„НП за ЕЕ на МЖС"</v>
          </cell>
          <cell r="AB1975">
            <v>48.2</v>
          </cell>
        </row>
        <row r="1976">
          <cell r="A1976">
            <v>176819010</v>
          </cell>
          <cell r="B1976" t="str">
            <v>СДРУЖЕНИЕ НА СОБСТВЕНИЦИТЕ , ГР.ШУМЕН, УЛ. СОФИЙСКО ШОСЕ-22, БЛ.5</v>
          </cell>
          <cell r="C1976" t="str">
            <v>МЖС БЛ 5</v>
          </cell>
          <cell r="D1976" t="str">
            <v>обл.ШУМЕН</v>
          </cell>
          <cell r="E1976" t="str">
            <v>общ.ШУМЕН</v>
          </cell>
          <cell r="F1976" t="str">
            <v>гр.ШУМЕН</v>
          </cell>
          <cell r="G1976" t="str">
            <v>"СС-КОНСУЛТ" ЕООД</v>
          </cell>
          <cell r="H1976" t="str">
            <v>429ССК012</v>
          </cell>
          <cell r="I1976">
            <v>42410</v>
          </cell>
          <cell r="J1976" t="str">
            <v>1990</v>
          </cell>
          <cell r="K1976">
            <v>8053.3</v>
          </cell>
          <cell r="L1976">
            <v>5790.4</v>
          </cell>
          <cell r="M1976">
            <v>233.9</v>
          </cell>
          <cell r="N1976">
            <v>79.3</v>
          </cell>
          <cell r="O1976">
            <v>623278</v>
          </cell>
          <cell r="P1976">
            <v>1354570</v>
          </cell>
          <cell r="Q1976">
            <v>459000</v>
          </cell>
          <cell r="R1976">
            <v>0</v>
          </cell>
          <cell r="S1976" t="str">
            <v>G</v>
          </cell>
          <cell r="T1976" t="str">
            <v>С</v>
          </cell>
          <cell r="U1976" t="str">
            <v>Изолация на външна стена , Изолация на под, Изолация на покрив, Подмяна на дограма</v>
          </cell>
          <cell r="V1976">
            <v>895535</v>
          </cell>
          <cell r="W1976">
            <v>318.7</v>
          </cell>
          <cell r="X1976">
            <v>116113</v>
          </cell>
          <cell r="Y1976">
            <v>922120</v>
          </cell>
          <cell r="Z1976">
            <v>7.9414999999999996</v>
          </cell>
          <cell r="AA1976" t="str">
            <v>„НП за ЕЕ на МЖС"</v>
          </cell>
          <cell r="AB1976">
            <v>66.11</v>
          </cell>
        </row>
        <row r="1977">
          <cell r="A1977">
            <v>176811063</v>
          </cell>
          <cell r="B1977" t="str">
            <v>СДРУЖЕНИЕ НА СОБСТВЕНИЦИТЕ "ШИПКА", БЛ. 3, ГР. ШУМЕН</v>
          </cell>
          <cell r="C1977" t="str">
            <v>МЖС-ШУМЕН, "ЦАР ОСВОБОДИТЕЛ", БЛ. 3</v>
          </cell>
          <cell r="D1977" t="str">
            <v>обл.ШУМЕН</v>
          </cell>
          <cell r="E1977" t="str">
            <v>общ.ШУМЕН</v>
          </cell>
          <cell r="F1977" t="str">
            <v>гр.ШУМЕН</v>
          </cell>
          <cell r="G1977" t="str">
            <v>"СС-КОНСУЛТ" ЕООД</v>
          </cell>
          <cell r="H1977" t="str">
            <v>429ССК014</v>
          </cell>
          <cell r="I1977">
            <v>42431</v>
          </cell>
          <cell r="J1977" t="str">
            <v>1983</v>
          </cell>
          <cell r="K1977">
            <v>9658</v>
          </cell>
          <cell r="L1977">
            <v>8823</v>
          </cell>
          <cell r="M1977">
            <v>229.8</v>
          </cell>
          <cell r="N1977">
            <v>84.6</v>
          </cell>
          <cell r="O1977">
            <v>921095</v>
          </cell>
          <cell r="P1977">
            <v>2027506</v>
          </cell>
          <cell r="Q1977">
            <v>746000</v>
          </cell>
          <cell r="R1977">
            <v>0</v>
          </cell>
          <cell r="S1977" t="str">
            <v>G</v>
          </cell>
          <cell r="T1977" t="str">
            <v>С</v>
          </cell>
          <cell r="U1977" t="str">
            <v>Изолация на външна стена , Изолация на под, Изолация на покрив, Подмяна на дограма</v>
          </cell>
          <cell r="V1977">
            <v>1281470</v>
          </cell>
          <cell r="W1977">
            <v>433.6</v>
          </cell>
          <cell r="X1977">
            <v>166187</v>
          </cell>
          <cell r="Y1977">
            <v>1113721</v>
          </cell>
          <cell r="Z1977">
            <v>6.7016</v>
          </cell>
          <cell r="AA1977" t="str">
            <v>„НП за ЕЕ на МЖС"</v>
          </cell>
          <cell r="AB1977">
            <v>63.2</v>
          </cell>
        </row>
        <row r="1978">
          <cell r="A1978">
            <v>176816893</v>
          </cell>
          <cell r="B1978" t="str">
            <v>СДРУЖЕНИЕНА СОБСТВЕНИЦИТЕ "САНИРАН ДОМ", ГР. ШУМЕН</v>
          </cell>
          <cell r="C1978" t="str">
            <v>МЖС-ШУМЕН, "ЦАР ОСВОБОДИТЕЛ" 3</v>
          </cell>
          <cell r="D1978" t="str">
            <v>обл.ШУМЕН</v>
          </cell>
          <cell r="E1978" t="str">
            <v>общ.ШУМЕН</v>
          </cell>
          <cell r="F1978" t="str">
            <v>гр.ШУМЕН</v>
          </cell>
          <cell r="G1978" t="str">
            <v>"СС-КОНСУЛТ" ЕООД</v>
          </cell>
          <cell r="H1978" t="str">
            <v>429ССК018</v>
          </cell>
          <cell r="I1978">
            <v>42446</v>
          </cell>
          <cell r="J1978" t="str">
            <v>1983</v>
          </cell>
          <cell r="K1978">
            <v>8376.5</v>
          </cell>
          <cell r="L1978">
            <v>5734</v>
          </cell>
          <cell r="M1978">
            <v>265.89999999999998</v>
          </cell>
          <cell r="N1978">
            <v>89.8</v>
          </cell>
          <cell r="O1978">
            <v>630378</v>
          </cell>
          <cell r="P1978">
            <v>1524751</v>
          </cell>
          <cell r="Q1978">
            <v>514830</v>
          </cell>
          <cell r="R1978">
            <v>0</v>
          </cell>
          <cell r="S1978" t="str">
            <v>G</v>
          </cell>
          <cell r="T1978" t="str">
            <v>С</v>
          </cell>
          <cell r="U1978" t="str">
            <v>Изолация на външна стена , Изолация на под, Изолация на покрив, Подмяна на дограма</v>
          </cell>
          <cell r="V1978">
            <v>1009925</v>
          </cell>
          <cell r="W1978">
            <v>362.8</v>
          </cell>
          <cell r="X1978">
            <v>131269</v>
          </cell>
          <cell r="Y1978">
            <v>923691</v>
          </cell>
          <cell r="Z1978">
            <v>7.0366</v>
          </cell>
          <cell r="AA1978" t="str">
            <v>„НП за ЕЕ на МЖС"</v>
          </cell>
          <cell r="AB1978">
            <v>66.23</v>
          </cell>
        </row>
        <row r="1979">
          <cell r="A1979">
            <v>176821851</v>
          </cell>
          <cell r="B1979" t="str">
            <v>СДРУЖЕНИЕ НА СОБСТВЕНИЦИТЕ "ПЕРУНИКА"</v>
          </cell>
          <cell r="C1979" t="str">
            <v>МЖС</v>
          </cell>
          <cell r="D1979" t="str">
            <v>обл.ШУМЕН</v>
          </cell>
          <cell r="E1979" t="str">
            <v>общ.ШУМЕН</v>
          </cell>
          <cell r="F1979" t="str">
            <v>гр.ШУМЕН</v>
          </cell>
          <cell r="G1979" t="str">
            <v>"СС-КОНСУЛТ" ЕООД</v>
          </cell>
          <cell r="H1979" t="str">
            <v>429ССК019</v>
          </cell>
          <cell r="I1979">
            <v>42452</v>
          </cell>
          <cell r="J1979" t="str">
            <v>1975</v>
          </cell>
          <cell r="K1979">
            <v>4530.8</v>
          </cell>
          <cell r="L1979">
            <v>3740</v>
          </cell>
          <cell r="M1979">
            <v>165.9</v>
          </cell>
          <cell r="N1979">
            <v>81.599999999999994</v>
          </cell>
          <cell r="O1979">
            <v>393582</v>
          </cell>
          <cell r="P1979">
            <v>620404</v>
          </cell>
          <cell r="Q1979">
            <v>305200</v>
          </cell>
          <cell r="R1979">
            <v>0</v>
          </cell>
          <cell r="S1979" t="str">
            <v>F</v>
          </cell>
          <cell r="T1979" t="str">
            <v>С</v>
          </cell>
          <cell r="U1979" t="str">
            <v>Изолация на външна стена , Изолация на под, Изолация на покрив, Подмяна на дограма</v>
          </cell>
          <cell r="V1979">
            <v>315291</v>
          </cell>
          <cell r="W1979">
            <v>122.8</v>
          </cell>
          <cell r="X1979">
            <v>41611</v>
          </cell>
          <cell r="Y1979">
            <v>389952</v>
          </cell>
          <cell r="Z1979">
            <v>9.3712999999999997</v>
          </cell>
          <cell r="AA1979" t="str">
            <v>„НП за ЕЕ на МЖС"</v>
          </cell>
          <cell r="AB1979">
            <v>50.82</v>
          </cell>
        </row>
        <row r="1980">
          <cell r="A1980">
            <v>176822177</v>
          </cell>
          <cell r="B1980" t="str">
            <v>СДРУЖЕНИЕ НА СОБСТВЕНИЦИТЕ "СИМЕОН ВЕЛИКИ 69 - ШУМЕН</v>
          </cell>
          <cell r="C1980" t="str">
            <v>МЖС</v>
          </cell>
          <cell r="D1980" t="str">
            <v>обл.ШУМЕН</v>
          </cell>
          <cell r="E1980" t="str">
            <v>общ.ШУМЕН</v>
          </cell>
          <cell r="F1980" t="str">
            <v>гр.ШУМЕН</v>
          </cell>
          <cell r="G1980" t="str">
            <v>"СС-КОНСУЛТ" ЕООД</v>
          </cell>
          <cell r="H1980" t="str">
            <v>429ССК020</v>
          </cell>
          <cell r="I1980">
            <v>42453</v>
          </cell>
          <cell r="J1980" t="str">
            <v>1991</v>
          </cell>
          <cell r="K1980">
            <v>6522</v>
          </cell>
          <cell r="L1980">
            <v>5266.7</v>
          </cell>
          <cell r="M1980">
            <v>139.30000000000001</v>
          </cell>
          <cell r="N1980">
            <v>84.3</v>
          </cell>
          <cell r="O1980">
            <v>407787</v>
          </cell>
          <cell r="P1980">
            <v>733760</v>
          </cell>
          <cell r="Q1980">
            <v>444000</v>
          </cell>
          <cell r="R1980">
            <v>0</v>
          </cell>
          <cell r="S1980" t="str">
            <v>F</v>
          </cell>
          <cell r="T1980" t="str">
            <v>С</v>
          </cell>
          <cell r="U1980" t="str">
            <v>Изолация на външна стена , Изолация на под, Изолация на покрив, Подмяна на дограма</v>
          </cell>
          <cell r="V1980">
            <v>289726</v>
          </cell>
          <cell r="W1980">
            <v>209.7</v>
          </cell>
          <cell r="X1980">
            <v>48029</v>
          </cell>
          <cell r="Y1980">
            <v>464777</v>
          </cell>
          <cell r="Z1980">
            <v>9.6769999999999996</v>
          </cell>
          <cell r="AA1980" t="str">
            <v>„НП за ЕЕ на МЖС"</v>
          </cell>
          <cell r="AB1980">
            <v>39.479999999999997</v>
          </cell>
        </row>
        <row r="1981">
          <cell r="A1981">
            <v>176827338</v>
          </cell>
          <cell r="B1981" t="str">
            <v>СДРУЖЕНИЕ НА СОБСТВЕНИЦИТЕ "ГР.ВРАЦА, ДЪБНИКА 36</v>
          </cell>
          <cell r="C1981" t="str">
            <v>МЖС</v>
          </cell>
          <cell r="D1981" t="str">
            <v>обл.ВРАЦА</v>
          </cell>
          <cell r="E1981" t="str">
            <v>общ.ВРАЦА</v>
          </cell>
          <cell r="F1981" t="str">
            <v>гр.ВРАЦА</v>
          </cell>
          <cell r="G1981" t="str">
            <v>"СС-КОНСУЛТ" ЕООД</v>
          </cell>
          <cell r="H1981" t="str">
            <v>429ССК021</v>
          </cell>
          <cell r="I1981">
            <v>42470</v>
          </cell>
          <cell r="J1981" t="str">
            <v>1980</v>
          </cell>
          <cell r="K1981">
            <v>9394</v>
          </cell>
          <cell r="L1981">
            <v>8219</v>
          </cell>
          <cell r="M1981">
            <v>120.9</v>
          </cell>
          <cell r="N1981">
            <v>83.8</v>
          </cell>
          <cell r="O1981">
            <v>603188</v>
          </cell>
          <cell r="P1981">
            <v>993835</v>
          </cell>
          <cell r="Q1981">
            <v>688900</v>
          </cell>
          <cell r="R1981">
            <v>368280</v>
          </cell>
          <cell r="S1981" t="str">
            <v>D</v>
          </cell>
          <cell r="T1981" t="str">
            <v>С</v>
          </cell>
          <cell r="U1981" t="str">
            <v>Изолация на външна стена , Изолация на под, Изолация на покрив, Подмяна на дограма</v>
          </cell>
          <cell r="V1981">
            <v>304876</v>
          </cell>
          <cell r="W1981">
            <v>97.84</v>
          </cell>
          <cell r="X1981">
            <v>44483.7</v>
          </cell>
          <cell r="Y1981">
            <v>880988</v>
          </cell>
          <cell r="Z1981">
            <v>19.8047</v>
          </cell>
          <cell r="AA1981" t="str">
            <v>„НП за ЕЕ на МЖС"</v>
          </cell>
          <cell r="AB1981">
            <v>30.67</v>
          </cell>
        </row>
        <row r="1982">
          <cell r="A1982">
            <v>177003120</v>
          </cell>
          <cell r="B1982" t="str">
            <v>СДРУЖЕНИЕ НА СОБСТВЕНИЦИТЕ"ДОБРИЧ-ЙОРДАН ЙОВКОВ #13</v>
          </cell>
          <cell r="C1982" t="str">
            <v>МЖС</v>
          </cell>
          <cell r="D1982" t="str">
            <v>обл.ДОБРИЧ</v>
          </cell>
          <cell r="E1982" t="str">
            <v>общ.ДОБРИЧ-ГРАД</v>
          </cell>
          <cell r="F1982" t="str">
            <v>гр.ДОБРИЧ</v>
          </cell>
          <cell r="G1982" t="str">
            <v>"СС-КОНСУЛТ" ЕООД</v>
          </cell>
          <cell r="H1982" t="str">
            <v>429ССК025</v>
          </cell>
          <cell r="I1982">
            <v>42541</v>
          </cell>
          <cell r="J1982" t="str">
            <v>1970</v>
          </cell>
          <cell r="K1982">
            <v>1398</v>
          </cell>
          <cell r="L1982">
            <v>1079</v>
          </cell>
          <cell r="M1982">
            <v>197.9</v>
          </cell>
          <cell r="N1982">
            <v>63.2</v>
          </cell>
          <cell r="O1982">
            <v>123758</v>
          </cell>
          <cell r="P1982">
            <v>213479</v>
          </cell>
          <cell r="Q1982">
            <v>68170</v>
          </cell>
          <cell r="R1982">
            <v>0</v>
          </cell>
          <cell r="S1982" t="str">
            <v>D</v>
          </cell>
          <cell r="T1982" t="str">
            <v>B</v>
          </cell>
          <cell r="U1982" t="str">
            <v>Изолация на външна стена , Изолация на под, Изолация на покрив, Подмяна на дограма</v>
          </cell>
          <cell r="V1982">
            <v>145302</v>
          </cell>
          <cell r="W1982">
            <v>24.93</v>
          </cell>
          <cell r="X1982">
            <v>11534.45</v>
          </cell>
          <cell r="Y1982">
            <v>117703.8</v>
          </cell>
          <cell r="Z1982">
            <v>10.204499999999999</v>
          </cell>
          <cell r="AA1982" t="str">
            <v>„НП за ЕЕ на МЖС"</v>
          </cell>
          <cell r="AB1982">
            <v>68.06</v>
          </cell>
        </row>
        <row r="1983">
          <cell r="A1983">
            <v>176993534</v>
          </cell>
          <cell r="B1983" t="str">
            <v>Ж.К.ДОБРИЧ, ГР.ДОБРИЧ, УЛ. ЗАХАРИ СТОЯНОВ 1</v>
          </cell>
          <cell r="C1983" t="str">
            <v>МЖС УЛ ЗАХАРИ СТОЯНОВ 1 ДОБРИЧ</v>
          </cell>
          <cell r="D1983" t="str">
            <v>обл.ДОБРИЧ</v>
          </cell>
          <cell r="E1983" t="str">
            <v>общ.ДОБРИЧ-ГРАД</v>
          </cell>
          <cell r="F1983" t="str">
            <v>гр.ДОБРИЧ</v>
          </cell>
          <cell r="G1983" t="str">
            <v>"СС-КОНСУЛТ" ЕООД</v>
          </cell>
          <cell r="H1983" t="str">
            <v>429ССК026</v>
          </cell>
          <cell r="I1983">
            <v>42541</v>
          </cell>
          <cell r="J1983" t="str">
            <v>1967</v>
          </cell>
          <cell r="K1983">
            <v>1190.3399999999999</v>
          </cell>
          <cell r="L1983">
            <v>853.02</v>
          </cell>
          <cell r="M1983">
            <v>188.65</v>
          </cell>
          <cell r="N1983">
            <v>103</v>
          </cell>
          <cell r="O1983">
            <v>84050</v>
          </cell>
          <cell r="P1983">
            <v>160921</v>
          </cell>
          <cell r="Q1983">
            <v>87860</v>
          </cell>
          <cell r="R1983">
            <v>0</v>
          </cell>
          <cell r="S1983" t="str">
            <v>E</v>
          </cell>
          <cell r="T1983" t="str">
            <v>B</v>
          </cell>
          <cell r="U1983" t="str">
            <v>Изолация на външна стена , Изолация на под, Изолация на покрив, Подмяна на дограма</v>
          </cell>
          <cell r="V1983">
            <v>73060</v>
          </cell>
          <cell r="W1983">
            <v>26.26</v>
          </cell>
          <cell r="X1983">
            <v>7880.19</v>
          </cell>
          <cell r="Y1983">
            <v>97743.05</v>
          </cell>
          <cell r="Z1983">
            <v>12.403600000000001</v>
          </cell>
          <cell r="AA1983" t="str">
            <v>„НП за ЕЕ на МЖС"</v>
          </cell>
          <cell r="AB1983">
            <v>45.4</v>
          </cell>
        </row>
        <row r="1984">
          <cell r="A1984">
            <v>177006668</v>
          </cell>
          <cell r="B1984" t="str">
            <v>СДРУЖЕНИЕ НА СОБСТВЕНИЦИТЕ"УЛ.МАКСИМ ГОРКИ 2 - ДОБРИЧ</v>
          </cell>
          <cell r="C1984" t="str">
            <v>МЖС</v>
          </cell>
          <cell r="D1984" t="str">
            <v>обл.ДОБРИЧ</v>
          </cell>
          <cell r="E1984" t="str">
            <v>общ.ДОБРИЧ-ГРАД</v>
          </cell>
          <cell r="F1984" t="str">
            <v>гр.ДОБРИЧ</v>
          </cell>
          <cell r="G1984" t="str">
            <v>"СС-КОНСУЛТ" ЕООД</v>
          </cell>
          <cell r="H1984" t="str">
            <v>429ССК027</v>
          </cell>
          <cell r="I1984">
            <v>42541</v>
          </cell>
          <cell r="J1984" t="str">
            <v>1987</v>
          </cell>
          <cell r="K1984">
            <v>1330</v>
          </cell>
          <cell r="L1984">
            <v>1238</v>
          </cell>
          <cell r="M1984">
            <v>99.2</v>
          </cell>
          <cell r="N1984">
            <v>48.15</v>
          </cell>
          <cell r="O1984">
            <v>74702</v>
          </cell>
          <cell r="P1984">
            <v>122843</v>
          </cell>
          <cell r="Q1984">
            <v>59600</v>
          </cell>
          <cell r="R1984">
            <v>0</v>
          </cell>
          <cell r="S1984" t="str">
            <v>D</v>
          </cell>
          <cell r="T1984" t="str">
            <v>B</v>
          </cell>
          <cell r="U1984" t="str">
            <v>Изолация на външна стена , Изолация на под, Изолация на покрив, Подмяна на дограма</v>
          </cell>
          <cell r="V1984">
            <v>63226</v>
          </cell>
          <cell r="W1984">
            <v>37.78</v>
          </cell>
          <cell r="X1984">
            <v>8526.2000000000007</v>
          </cell>
          <cell r="Y1984">
            <v>113373.9</v>
          </cell>
          <cell r="Z1984">
            <v>13.2971</v>
          </cell>
          <cell r="AA1984" t="str">
            <v>„НП за ЕЕ на МЖС"</v>
          </cell>
          <cell r="AB1984">
            <v>51.46</v>
          </cell>
        </row>
        <row r="1985">
          <cell r="A1985">
            <v>177009600</v>
          </cell>
          <cell r="B1985" t="str">
            <v>СДРУЖЕНИЕ НА СОБСТВЕНИЦИТЕ"КИРИЛ И МЕТОДИЙ 8 - ДОБРИЧ</v>
          </cell>
          <cell r="C1985" t="str">
            <v>МЖС</v>
          </cell>
          <cell r="D1985" t="str">
            <v>обл.ДОБРИЧ</v>
          </cell>
          <cell r="E1985" t="str">
            <v>общ.ДОБРИЧ-ГРАД</v>
          </cell>
          <cell r="F1985" t="str">
            <v>гр.ДОБРИЧ</v>
          </cell>
          <cell r="G1985" t="str">
            <v>"СС-КОНСУЛТ" ЕООД</v>
          </cell>
          <cell r="H1985" t="str">
            <v>429ССК030</v>
          </cell>
          <cell r="I1985">
            <v>42541</v>
          </cell>
          <cell r="J1985" t="str">
            <v>1966</v>
          </cell>
          <cell r="K1985">
            <v>758</v>
          </cell>
          <cell r="L1985">
            <v>558</v>
          </cell>
          <cell r="M1985">
            <v>181.4</v>
          </cell>
          <cell r="N1985">
            <v>77.599999999999994</v>
          </cell>
          <cell r="O1985">
            <v>57278</v>
          </cell>
          <cell r="P1985">
            <v>101247</v>
          </cell>
          <cell r="Q1985">
            <v>43300</v>
          </cell>
          <cell r="R1985">
            <v>0</v>
          </cell>
          <cell r="S1985" t="str">
            <v>D</v>
          </cell>
          <cell r="T1985" t="str">
            <v>B</v>
          </cell>
          <cell r="U1985" t="str">
            <v>Изолация на външна стена , Изолация на под, Изолация на покрив, Подмяна на дограма</v>
          </cell>
          <cell r="V1985">
            <v>56922</v>
          </cell>
          <cell r="W1985">
            <v>15.14</v>
          </cell>
          <cell r="X1985">
            <v>6140</v>
          </cell>
          <cell r="Y1985">
            <v>50481</v>
          </cell>
          <cell r="Z1985">
            <v>8.2216000000000005</v>
          </cell>
          <cell r="AA1985" t="str">
            <v>„НП за ЕЕ на МЖС"</v>
          </cell>
          <cell r="AB1985">
            <v>56.22</v>
          </cell>
        </row>
        <row r="1986">
          <cell r="A1986">
            <v>176989144</v>
          </cell>
          <cell r="B1986" t="str">
            <v>СДРУЖЕНИЕ НА СОБСТВЕНИЦИТЕ"КАМЕНИЦА 8-ГР.ДОБРИЧ</v>
          </cell>
          <cell r="C1986" t="str">
            <v>МЖС</v>
          </cell>
          <cell r="D1986" t="str">
            <v>обл.ДОБРИЧ</v>
          </cell>
          <cell r="E1986" t="str">
            <v>общ.ДОБРИЧ-ГРАД</v>
          </cell>
          <cell r="F1986" t="str">
            <v>гр.ДОБРИЧ</v>
          </cell>
          <cell r="G1986" t="str">
            <v>"СС-КОНСУЛТ" ЕООД</v>
          </cell>
          <cell r="H1986" t="str">
            <v>429ССК031</v>
          </cell>
          <cell r="I1986">
            <v>42541</v>
          </cell>
          <cell r="J1986" t="str">
            <v>1988</v>
          </cell>
          <cell r="K1986">
            <v>908</v>
          </cell>
          <cell r="L1986">
            <v>814.4</v>
          </cell>
          <cell r="M1986">
            <v>234.6</v>
          </cell>
          <cell r="N1986">
            <v>119.2</v>
          </cell>
          <cell r="O1986">
            <v>121047</v>
          </cell>
          <cell r="P1986">
            <v>190985</v>
          </cell>
          <cell r="Q1986">
            <v>96900</v>
          </cell>
          <cell r="R1986">
            <v>0</v>
          </cell>
          <cell r="S1986" t="str">
            <v>E</v>
          </cell>
          <cell r="T1986" t="str">
            <v>С</v>
          </cell>
          <cell r="U1986" t="str">
            <v>Изолация на външна стена , Изолация на под, Изолация на покрив, Подмяна на дограма</v>
          </cell>
          <cell r="V1986">
            <v>93994</v>
          </cell>
          <cell r="W1986">
            <v>11.89</v>
          </cell>
          <cell r="X1986">
            <v>8976.2000000000007</v>
          </cell>
          <cell r="Y1986">
            <v>66864</v>
          </cell>
          <cell r="Z1986">
            <v>7.4489999999999998</v>
          </cell>
          <cell r="AA1986" t="str">
            <v>„НП за ЕЕ на МЖС"</v>
          </cell>
          <cell r="AB1986">
            <v>49.21</v>
          </cell>
        </row>
        <row r="1987">
          <cell r="A1987">
            <v>177005464</v>
          </cell>
          <cell r="B1987" t="str">
            <v>СДРУЖЕНИЕ НА СОБСТ-ТЕ, ГР.ДОБРИЧ-УЛ.КИРИЛ И МЕТОДИЙ 18</v>
          </cell>
          <cell r="C1987" t="str">
            <v>МЖС</v>
          </cell>
          <cell r="D1987" t="str">
            <v>обл.ДОБРИЧ</v>
          </cell>
          <cell r="E1987" t="str">
            <v>общ.ДОБРИЧ-ГРАД</v>
          </cell>
          <cell r="F1987" t="str">
            <v>гр.ДОБРИЧ</v>
          </cell>
          <cell r="G1987" t="str">
            <v>"СС-КОНСУЛТ" ЕООД</v>
          </cell>
          <cell r="H1987" t="str">
            <v>429ССК032</v>
          </cell>
          <cell r="I1987">
            <v>42541</v>
          </cell>
          <cell r="J1987" t="str">
            <v>1966</v>
          </cell>
          <cell r="K1987">
            <v>1506.24</v>
          </cell>
          <cell r="L1987">
            <v>1416.84</v>
          </cell>
          <cell r="M1987">
            <v>117</v>
          </cell>
          <cell r="N1987">
            <v>62.5</v>
          </cell>
          <cell r="O1987">
            <v>108201</v>
          </cell>
          <cell r="P1987">
            <v>165835</v>
          </cell>
          <cell r="Q1987">
            <v>88600</v>
          </cell>
          <cell r="R1987">
            <v>0</v>
          </cell>
          <cell r="S1987" t="str">
            <v>D</v>
          </cell>
          <cell r="T1987" t="str">
            <v>B</v>
          </cell>
          <cell r="U1987" t="str">
            <v>Изолация на външна стена , Изолация на под, Изолация на покрив, Подмяна на дограма</v>
          </cell>
          <cell r="V1987">
            <v>77239</v>
          </cell>
          <cell r="W1987">
            <v>39.82</v>
          </cell>
          <cell r="X1987">
            <v>10109.5</v>
          </cell>
          <cell r="Y1987">
            <v>86827.7</v>
          </cell>
          <cell r="Z1987">
            <v>8.5886999999999993</v>
          </cell>
          <cell r="AA1987" t="str">
            <v>„НП за ЕЕ на МЖС"</v>
          </cell>
          <cell r="AB1987">
            <v>46.57</v>
          </cell>
        </row>
        <row r="1988">
          <cell r="A1988">
            <v>177006084</v>
          </cell>
          <cell r="B1988" t="str">
            <v>СДРУЖЕНИЕ НА СОБСТВЕНИЦИТЕ"ДОБРИЧ,УЛ.ЛЮБЕН КАРАВЕЛОВ #4"</v>
          </cell>
          <cell r="C1988" t="str">
            <v>МЖС</v>
          </cell>
          <cell r="D1988" t="str">
            <v>обл.ДОБРИЧ</v>
          </cell>
          <cell r="E1988" t="str">
            <v>общ.ДОБРИЧ-ГРАД</v>
          </cell>
          <cell r="F1988" t="str">
            <v>гр.ДОБРИЧ</v>
          </cell>
          <cell r="G1988" t="str">
            <v>"СС-КОНСУЛТ" ЕООД</v>
          </cell>
          <cell r="H1988" t="str">
            <v>429ССК033</v>
          </cell>
          <cell r="I1988">
            <v>42541</v>
          </cell>
          <cell r="J1988" t="str">
            <v>1962</v>
          </cell>
          <cell r="K1988">
            <v>2119.6999999999998</v>
          </cell>
          <cell r="L1988">
            <v>1640.53</v>
          </cell>
          <cell r="M1988">
            <v>156.6</v>
          </cell>
          <cell r="N1988">
            <v>81.8</v>
          </cell>
          <cell r="O1988">
            <v>191782</v>
          </cell>
          <cell r="P1988">
            <v>303907</v>
          </cell>
          <cell r="Q1988">
            <v>158800</v>
          </cell>
          <cell r="R1988">
            <v>0</v>
          </cell>
          <cell r="S1988" t="str">
            <v>E</v>
          </cell>
          <cell r="T1988" t="str">
            <v>B</v>
          </cell>
          <cell r="U1988" t="str">
            <v>Изолация на външна стена , Изолация на под, Подмяна на дограма</v>
          </cell>
          <cell r="V1988">
            <v>145097</v>
          </cell>
          <cell r="W1988">
            <v>34.32</v>
          </cell>
          <cell r="X1988">
            <v>15395</v>
          </cell>
          <cell r="Y1988">
            <v>105558</v>
          </cell>
          <cell r="Z1988">
            <v>6.8566000000000003</v>
          </cell>
          <cell r="AA1988" t="str">
            <v>„НП за ЕЕ на МЖС"</v>
          </cell>
          <cell r="AB1988">
            <v>47.74</v>
          </cell>
        </row>
        <row r="1989">
          <cell r="A1989">
            <v>176931130</v>
          </cell>
          <cell r="B1989" t="str">
            <v>СДРУЖЕНИЕ НА СОБСТВЕНИЦИТЕ "МАДАРА"</v>
          </cell>
          <cell r="C1989" t="str">
            <v>МЖС МАДАРА БЛ 15 УЛ ПЕТЪР БЕРОН 2 ШУМЕН</v>
          </cell>
          <cell r="D1989" t="str">
            <v>обл.ШУМЕН</v>
          </cell>
          <cell r="E1989" t="str">
            <v>общ.ШУМЕН</v>
          </cell>
          <cell r="F1989" t="str">
            <v>гр.ШУМЕН</v>
          </cell>
          <cell r="G1989" t="str">
            <v>"СС-КОНСУЛТ" ЕООД</v>
          </cell>
          <cell r="H1989" t="str">
            <v>429ССК037</v>
          </cell>
          <cell r="I1989">
            <v>42657</v>
          </cell>
          <cell r="J1989" t="str">
            <v>1976</v>
          </cell>
          <cell r="K1989">
            <v>4605.8999999999996</v>
          </cell>
          <cell r="L1989">
            <v>3723.01</v>
          </cell>
          <cell r="M1989">
            <v>121.04</v>
          </cell>
          <cell r="N1989">
            <v>67.11</v>
          </cell>
          <cell r="O1989">
            <v>384454</v>
          </cell>
          <cell r="P1989">
            <v>450621</v>
          </cell>
          <cell r="Q1989">
            <v>249859</v>
          </cell>
          <cell r="R1989">
            <v>0</v>
          </cell>
          <cell r="S1989" t="str">
            <v>E</v>
          </cell>
          <cell r="T1989" t="str">
            <v>B</v>
          </cell>
          <cell r="U1989" t="str">
            <v>Изолация на външна стена , Изолация на под, Изолация на покрив, Подмяна на дограма</v>
          </cell>
          <cell r="V1989">
            <v>200761</v>
          </cell>
          <cell r="W1989">
            <v>97.95</v>
          </cell>
          <cell r="X1989">
            <v>23555.919999999998</v>
          </cell>
          <cell r="Y1989">
            <v>491088.25</v>
          </cell>
          <cell r="Z1989">
            <v>20.8477</v>
          </cell>
          <cell r="AA1989" t="str">
            <v>„НП за ЕЕ на МЖС"</v>
          </cell>
          <cell r="AB1989">
            <v>44.55</v>
          </cell>
        </row>
        <row r="1990">
          <cell r="A1990">
            <v>176835961</v>
          </cell>
          <cell r="B1990" t="str">
            <v>СДРУЖЕНИЕ НА СОБСТВЕНИЦИТЕ"БЕНКОВСКА 104-112",ГР.ПАЗАРДЖИК</v>
          </cell>
          <cell r="C1990" t="str">
            <v>МЖС</v>
          </cell>
          <cell r="D1990" t="str">
            <v>обл.ПАЗАРДЖИК</v>
          </cell>
          <cell r="E1990" t="str">
            <v>общ.ПАЗАРДЖИК</v>
          </cell>
          <cell r="F1990" t="str">
            <v>гр.ПАЗАРДЖИК</v>
          </cell>
          <cell r="G1990" t="str">
            <v>"ЕКО КОНСУЛТ ПРОЕКТ" ЕООД</v>
          </cell>
          <cell r="H1990" t="str">
            <v>431ЕКП002</v>
          </cell>
          <cell r="I1990">
            <v>42552</v>
          </cell>
          <cell r="J1990" t="str">
            <v>1983</v>
          </cell>
          <cell r="K1990">
            <v>9206</v>
          </cell>
          <cell r="L1990">
            <v>7820.4</v>
          </cell>
          <cell r="M1990">
            <v>159.80000000000001</v>
          </cell>
          <cell r="N1990">
            <v>60</v>
          </cell>
          <cell r="O1990">
            <v>1249393</v>
          </cell>
          <cell r="P1990">
            <v>1249393</v>
          </cell>
          <cell r="Q1990">
            <v>469600</v>
          </cell>
          <cell r="R1990">
            <v>0</v>
          </cell>
          <cell r="S1990" t="str">
            <v>E</v>
          </cell>
          <cell r="T1990" t="str">
            <v>С</v>
          </cell>
          <cell r="U1990" t="str">
            <v>Изолация на външна стена , Изолация на под, Изолация на покрив, Мерки по осветление, Подмяна на дограма</v>
          </cell>
          <cell r="V1990">
            <v>847834</v>
          </cell>
          <cell r="W1990">
            <v>445.21</v>
          </cell>
          <cell r="X1990">
            <v>115265</v>
          </cell>
          <cell r="Y1990">
            <v>974453</v>
          </cell>
          <cell r="Z1990">
            <v>8.4540000000000006</v>
          </cell>
          <cell r="AA1990" t="str">
            <v>„НП за ЕЕ на МЖС"</v>
          </cell>
          <cell r="AB1990">
            <v>67.849999999999994</v>
          </cell>
        </row>
        <row r="1991">
          <cell r="A1991">
            <v>176865253</v>
          </cell>
          <cell r="B1991" t="str">
            <v>СДРУЖЕНИЕ НА СОБСТВЕНИЦИТЕ ГР.ПАЗАРДЖИК, УЛ."РАЙКО АЛЕКСИЕВ" 1-3-5</v>
          </cell>
          <cell r="C1991" t="str">
            <v>МЖС</v>
          </cell>
          <cell r="D1991" t="str">
            <v>обл.ПАЗАРДЖИК</v>
          </cell>
          <cell r="E1991" t="str">
            <v>общ.ПАЗАРДЖИК</v>
          </cell>
          <cell r="F1991" t="str">
            <v>гр.ПАЗАРДЖИК</v>
          </cell>
          <cell r="G1991" t="str">
            <v>"ЕКО КОНСУЛТ ПРОЕКТ" ЕООД</v>
          </cell>
          <cell r="H1991" t="str">
            <v>431ЕКП005</v>
          </cell>
          <cell r="I1991">
            <v>42552</v>
          </cell>
          <cell r="J1991" t="str">
            <v>1973</v>
          </cell>
          <cell r="K1991">
            <v>5383.46</v>
          </cell>
          <cell r="L1991">
            <v>4652</v>
          </cell>
          <cell r="M1991">
            <v>169</v>
          </cell>
          <cell r="N1991">
            <v>70.900000000000006</v>
          </cell>
          <cell r="O1991">
            <v>593787</v>
          </cell>
          <cell r="P1991">
            <v>786070</v>
          </cell>
          <cell r="Q1991">
            <v>330000</v>
          </cell>
          <cell r="R1991">
            <v>0</v>
          </cell>
          <cell r="S1991">
            <v>0</v>
          </cell>
          <cell r="T1991">
            <v>0</v>
          </cell>
          <cell r="U1991" t="str">
            <v>Изолация на външна стена , Изолация на под, Изолация на покрив, Мерки по осветление, Подмяна на дограма</v>
          </cell>
          <cell r="V1991">
            <v>456140</v>
          </cell>
          <cell r="W1991">
            <v>236.64</v>
          </cell>
          <cell r="X1991">
            <v>91220</v>
          </cell>
          <cell r="Y1991">
            <v>673798</v>
          </cell>
          <cell r="Z1991">
            <v>7.3864999999999998</v>
          </cell>
          <cell r="AA1991" t="str">
            <v>„НП за ЕЕ на МЖС"</v>
          </cell>
          <cell r="AB1991">
            <v>58.02</v>
          </cell>
        </row>
        <row r="1992">
          <cell r="A1992">
            <v>176855729</v>
          </cell>
          <cell r="B1992" t="str">
            <v>СДРУЖЕНИЕ НА СОБСТВЕНИЦИТЕ"ВЪЗРАЖДАНЕ",ГР.ПАЗАРДЖИК,УЛ.РАЙКО АЛЕКСИЕВ" 43/45</v>
          </cell>
          <cell r="C1992" t="str">
            <v>МЖС</v>
          </cell>
          <cell r="D1992" t="str">
            <v>обл.ПАЗАРДЖИК</v>
          </cell>
          <cell r="E1992" t="str">
            <v>общ.ПАЗАРДЖИК</v>
          </cell>
          <cell r="F1992" t="str">
            <v>гр.ПАЗАРДЖИК</v>
          </cell>
          <cell r="G1992" t="str">
            <v>"ЕКО КОНСУЛТ ПРОЕКТ" ЕООД</v>
          </cell>
          <cell r="H1992" t="str">
            <v>431ЕКП006</v>
          </cell>
          <cell r="I1992">
            <v>42552</v>
          </cell>
          <cell r="J1992" t="str">
            <v>1978</v>
          </cell>
          <cell r="K1992">
            <v>6593</v>
          </cell>
          <cell r="L1992">
            <v>5651</v>
          </cell>
          <cell r="M1992">
            <v>187.5</v>
          </cell>
          <cell r="N1992">
            <v>74</v>
          </cell>
          <cell r="O1992">
            <v>832793</v>
          </cell>
          <cell r="P1992">
            <v>1059339</v>
          </cell>
          <cell r="Q1992">
            <v>417900</v>
          </cell>
          <cell r="R1992">
            <v>0</v>
          </cell>
          <cell r="S1992" t="str">
            <v>F</v>
          </cell>
          <cell r="T1992" t="str">
            <v>С</v>
          </cell>
          <cell r="U1992" t="str">
            <v>Изолация на външна стена , Изолация на под, Изолация на покрив, Мерки по осветление, Подмяна на дограма</v>
          </cell>
          <cell r="V1992">
            <v>526662</v>
          </cell>
          <cell r="W1992">
            <v>236.05</v>
          </cell>
          <cell r="X1992">
            <v>105327</v>
          </cell>
          <cell r="Y1992">
            <v>886775</v>
          </cell>
          <cell r="Z1992">
            <v>8.4192</v>
          </cell>
          <cell r="AA1992" t="str">
            <v>„НП за ЕЕ на МЖС"</v>
          </cell>
          <cell r="AB1992">
            <v>49.71</v>
          </cell>
        </row>
        <row r="1993">
          <cell r="A1993">
            <v>176851715</v>
          </cell>
          <cell r="B1993" t="str">
            <v>СДРУЖЕНИЕ НА СОБСТВЕНИЦИТЕ "Сакар 1-Тополовград"</v>
          </cell>
          <cell r="C1993" t="str">
            <v>МЖС-ТОПОЛОВГРАД, "САКАР", БЛ. 1</v>
          </cell>
          <cell r="D1993" t="str">
            <v>обл.ХАСКОВО</v>
          </cell>
          <cell r="E1993" t="str">
            <v>общ.ТОПОЛОВГРАД</v>
          </cell>
          <cell r="F1993" t="str">
            <v>гр.ТОПОЛОВГРАД</v>
          </cell>
          <cell r="G1993" t="str">
            <v>"РЕФЛЕКТА" ЕООД</v>
          </cell>
          <cell r="H1993" t="str">
            <v>433ОВБ006</v>
          </cell>
          <cell r="I1993">
            <v>42472</v>
          </cell>
          <cell r="J1993" t="str">
            <v>1987</v>
          </cell>
          <cell r="K1993">
            <v>3534</v>
          </cell>
          <cell r="L1993">
            <v>3042</v>
          </cell>
          <cell r="M1993">
            <v>166.6</v>
          </cell>
          <cell r="N1993">
            <v>92.4</v>
          </cell>
          <cell r="O1993">
            <v>506835</v>
          </cell>
          <cell r="P1993">
            <v>758797</v>
          </cell>
          <cell r="Q1993">
            <v>281152</v>
          </cell>
          <cell r="R1993">
            <v>0</v>
          </cell>
          <cell r="S1993" t="str">
            <v>G</v>
          </cell>
          <cell r="T1993" t="str">
            <v>С</v>
          </cell>
          <cell r="U1993" t="str">
            <v>Изолация на външна стена , Изолация на покрив, Мерки по осветление, Мерки по прибори за измерване ,контрол и управление, Подмяна на дограма</v>
          </cell>
          <cell r="V1993">
            <v>477645.022</v>
          </cell>
          <cell r="W1993">
            <v>147.45500000000001</v>
          </cell>
          <cell r="X1993">
            <v>45234.151100000003</v>
          </cell>
          <cell r="Y1993">
            <v>378387.3</v>
          </cell>
          <cell r="Z1993">
            <v>8.3650000000000002</v>
          </cell>
          <cell r="AA1993" t="str">
            <v>„НП за ЕЕ на МЖС"</v>
          </cell>
          <cell r="AB1993">
            <v>62.94</v>
          </cell>
        </row>
        <row r="1994">
          <cell r="A1994">
            <v>176855864</v>
          </cell>
          <cell r="B1994" t="str">
            <v xml:space="preserve">СДРУЖЕНИЕ НА СОБСТВЕНИЦИТЕ "Сакар 87-гр.Топловград,ул.Гоце Делчев #2 и ул.Хр.Смирненски #37" </v>
          </cell>
          <cell r="C1994" t="str">
            <v>МЖС-ТОПОЛОВГРАД, "ГОЦЕ ДЕЛЧЕВ" 2</v>
          </cell>
          <cell r="D1994" t="str">
            <v>обл.ХАСКОВО</v>
          </cell>
          <cell r="E1994" t="str">
            <v>общ.ТОПОЛОВГРАД</v>
          </cell>
          <cell r="F1994" t="str">
            <v>гр.ТОПОЛОВГРАД</v>
          </cell>
          <cell r="G1994" t="str">
            <v>"РЕФЛЕКТА" ЕООД</v>
          </cell>
          <cell r="H1994" t="str">
            <v>433ОВБ007</v>
          </cell>
          <cell r="I1994">
            <v>42472</v>
          </cell>
          <cell r="J1994" t="str">
            <v>1984</v>
          </cell>
          <cell r="K1994">
            <v>5824.87</v>
          </cell>
          <cell r="L1994">
            <v>5232</v>
          </cell>
          <cell r="M1994">
            <v>175.3</v>
          </cell>
          <cell r="N1994">
            <v>84.4</v>
          </cell>
          <cell r="O1994">
            <v>366951</v>
          </cell>
          <cell r="P1994">
            <v>922102</v>
          </cell>
          <cell r="Q1994">
            <v>441640</v>
          </cell>
          <cell r="R1994">
            <v>0</v>
          </cell>
          <cell r="S1994" t="str">
            <v>F</v>
          </cell>
          <cell r="T1994" t="str">
            <v>С</v>
          </cell>
          <cell r="U1994" t="str">
            <v>Изолация на външна стена , Изолация на покрив, Мерки по осветление, Мерки по прибори за измерване ,контрол и управление, Подмяна на дограма</v>
          </cell>
          <cell r="V1994">
            <v>480463.0159</v>
          </cell>
          <cell r="W1994">
            <v>255.3</v>
          </cell>
          <cell r="X1994">
            <v>51921.851999999999</v>
          </cell>
          <cell r="Y1994">
            <v>427397.5</v>
          </cell>
          <cell r="Z1994">
            <v>8.2315000000000005</v>
          </cell>
          <cell r="AA1994" t="str">
            <v>„НП за ЕЕ на МЖС"</v>
          </cell>
          <cell r="AB1994">
            <v>52.1</v>
          </cell>
        </row>
        <row r="1995">
          <cell r="A1995">
            <v>176842450</v>
          </cell>
          <cell r="B1995" t="str">
            <v>СДРУЖЕНИЕ НА СОБСТВЕНИЦИТЕ "409,ж.р. "МЕДЕН РУДНИК", бл.9, гр.БУРГАС</v>
          </cell>
          <cell r="C1995" t="str">
            <v>МЖС БЛ 409</v>
          </cell>
          <cell r="D1995" t="str">
            <v>обл.БУРГАС</v>
          </cell>
          <cell r="E1995" t="str">
            <v>общ.БУРГАС</v>
          </cell>
          <cell r="F1995" t="str">
            <v>гр.БУРГАС</v>
          </cell>
          <cell r="G1995" t="str">
            <v>"ХИЙТ КОНСУЛТ" ООД</v>
          </cell>
          <cell r="H1995" t="str">
            <v>436ХКТ020</v>
          </cell>
          <cell r="I1995">
            <v>42346</v>
          </cell>
          <cell r="J1995" t="str">
            <v>1978</v>
          </cell>
          <cell r="K1995">
            <v>17190</v>
          </cell>
          <cell r="L1995">
            <v>14497</v>
          </cell>
          <cell r="M1995">
            <v>155.80000000000001</v>
          </cell>
          <cell r="N1995">
            <v>82.6</v>
          </cell>
          <cell r="O1995">
            <v>1104368</v>
          </cell>
          <cell r="P1995">
            <v>2258789</v>
          </cell>
          <cell r="Q1995">
            <v>1239900</v>
          </cell>
          <cell r="R1995">
            <v>0</v>
          </cell>
          <cell r="S1995" t="str">
            <v>E</v>
          </cell>
          <cell r="T1995" t="str">
            <v>С</v>
          </cell>
          <cell r="U1995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1995">
            <v>1022311</v>
          </cell>
          <cell r="W1995">
            <v>341.11</v>
          </cell>
          <cell r="X1995">
            <v>98467</v>
          </cell>
          <cell r="Y1995">
            <v>1889103</v>
          </cell>
          <cell r="Z1995">
            <v>19.185099999999998</v>
          </cell>
          <cell r="AA1995" t="str">
            <v>„НП за ЕЕ на МЖС"</v>
          </cell>
          <cell r="AB1995">
            <v>45.25</v>
          </cell>
        </row>
        <row r="1996">
          <cell r="A1996">
            <v>176856891</v>
          </cell>
          <cell r="B1996" t="str">
            <v>СДРУЖЕНИЕ НА СОБСТВЕНИЦИТЕ "бл.10, ж.р.МЕДЕН РУДНИК, гр.БУРГАС</v>
          </cell>
          <cell r="C1996" t="str">
            <v>МЖС</v>
          </cell>
          <cell r="D1996" t="str">
            <v>обл.БУРГАС</v>
          </cell>
          <cell r="E1996" t="str">
            <v>общ.БУРГАС</v>
          </cell>
          <cell r="F1996" t="str">
            <v>гр.БУРГАС</v>
          </cell>
          <cell r="G1996" t="str">
            <v>"ХИЙТ КОНСУЛТ" ООД</v>
          </cell>
          <cell r="H1996" t="str">
            <v>436ХКТ021</v>
          </cell>
          <cell r="I1996">
            <v>42346</v>
          </cell>
          <cell r="J1996" t="str">
            <v>1978</v>
          </cell>
          <cell r="K1996">
            <v>17190</v>
          </cell>
          <cell r="L1996">
            <v>14576</v>
          </cell>
          <cell r="M1996">
            <v>143</v>
          </cell>
          <cell r="N1996">
            <v>80.400000000000006</v>
          </cell>
          <cell r="O1996">
            <v>1112131</v>
          </cell>
          <cell r="P1996">
            <v>2084203</v>
          </cell>
          <cell r="Q1996">
            <v>1213900</v>
          </cell>
          <cell r="R1996">
            <v>0</v>
          </cell>
          <cell r="S1996" t="str">
            <v>E</v>
          </cell>
          <cell r="T1996" t="str">
            <v>С</v>
          </cell>
          <cell r="U1996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1996">
            <v>879630</v>
          </cell>
          <cell r="W1996">
            <v>344.19</v>
          </cell>
          <cell r="X1996">
            <v>93275</v>
          </cell>
          <cell r="Y1996">
            <v>1955064</v>
          </cell>
          <cell r="Z1996">
            <v>20.9602</v>
          </cell>
          <cell r="AA1996" t="str">
            <v>„НП за ЕЕ на МЖС"</v>
          </cell>
          <cell r="AB1996">
            <v>42.2</v>
          </cell>
        </row>
        <row r="1997">
          <cell r="A1997">
            <v>176832827</v>
          </cell>
          <cell r="B1997" t="str">
            <v>СДРУЖЕНИЕ НА СОБСТВЕНИЦИТЕ "гр.БУРГАС ж.к.МЕДЕН РУДНИК бл.24</v>
          </cell>
          <cell r="C1997" t="str">
            <v>МЖС БЛ. 24</v>
          </cell>
          <cell r="D1997" t="str">
            <v>обл.БУРГАС</v>
          </cell>
          <cell r="E1997" t="str">
            <v>общ.БУРГАС</v>
          </cell>
          <cell r="F1997" t="str">
            <v>гр.БУРГАС</v>
          </cell>
          <cell r="G1997" t="str">
            <v>"ХИЙТ КОНСУЛТ" ООД</v>
          </cell>
          <cell r="H1997" t="str">
            <v>436ХТК018</v>
          </cell>
          <cell r="I1997">
            <v>42346</v>
          </cell>
          <cell r="J1997" t="str">
            <v>1992</v>
          </cell>
          <cell r="K1997">
            <v>6466</v>
          </cell>
          <cell r="L1997">
            <v>5646</v>
          </cell>
          <cell r="M1997">
            <v>123.4</v>
          </cell>
          <cell r="N1997">
            <v>74.5</v>
          </cell>
          <cell r="O1997">
            <v>359068</v>
          </cell>
          <cell r="P1997">
            <v>696538</v>
          </cell>
          <cell r="Q1997">
            <v>421170</v>
          </cell>
          <cell r="R1997">
            <v>0</v>
          </cell>
          <cell r="S1997" t="str">
            <v>D</v>
          </cell>
          <cell r="T1997" t="str">
            <v>С</v>
          </cell>
          <cell r="U1997" t="str">
            <v>Изолация на външна стена , Изолация на под, Изолация на покрив, Мерки по осветление, Подмяна на дограма</v>
          </cell>
          <cell r="V1997">
            <v>275361.96000000002</v>
          </cell>
          <cell r="W1997">
            <v>93.96</v>
          </cell>
          <cell r="X1997">
            <v>26460</v>
          </cell>
          <cell r="Y1997">
            <v>358702.62</v>
          </cell>
          <cell r="Z1997">
            <v>13.5564</v>
          </cell>
          <cell r="AA1997" t="str">
            <v>„НП за ЕЕ на МЖС"</v>
          </cell>
          <cell r="AB1997">
            <v>39.53</v>
          </cell>
        </row>
        <row r="1998">
          <cell r="A1998">
            <v>176853468</v>
          </cell>
          <cell r="B1998" t="str">
            <v>СДРУЖЕНИЕ НА СОБСТВЕНИЦИТЕ "БЛ.31, Ж.Р.МЕДЕН РУДНИК,ГР.БУРГАС"</v>
          </cell>
          <cell r="C1998" t="str">
            <v>МЖС БЛ 31</v>
          </cell>
          <cell r="D1998" t="str">
            <v>обл.БУРГАС</v>
          </cell>
          <cell r="E1998" t="str">
            <v>общ.БУРГАС</v>
          </cell>
          <cell r="F1998" t="str">
            <v>гр.БУРГАС</v>
          </cell>
          <cell r="G1998" t="str">
            <v>"ХИЙТ КОНСУЛТ" ООД</v>
          </cell>
          <cell r="H1998" t="str">
            <v>436ХТК019</v>
          </cell>
          <cell r="I1998">
            <v>42346</v>
          </cell>
          <cell r="J1998" t="str">
            <v>1980</v>
          </cell>
          <cell r="K1998">
            <v>6909</v>
          </cell>
          <cell r="L1998">
            <v>5794</v>
          </cell>
          <cell r="M1998">
            <v>123.5</v>
          </cell>
          <cell r="N1998">
            <v>76.8</v>
          </cell>
          <cell r="O1998">
            <v>425947</v>
          </cell>
          <cell r="P1998">
            <v>716366</v>
          </cell>
          <cell r="Q1998">
            <v>444820</v>
          </cell>
          <cell r="R1998">
            <v>0</v>
          </cell>
          <cell r="S1998" t="str">
            <v>E</v>
          </cell>
          <cell r="T1998" t="str">
            <v>С</v>
          </cell>
          <cell r="U1998" t="str">
            <v>Изолация на външна стена , Изолация на под, Изолация на покрив, Мерки по осветление, Подмяна на дограма</v>
          </cell>
          <cell r="V1998">
            <v>270546.8</v>
          </cell>
          <cell r="W1998">
            <v>140.12</v>
          </cell>
          <cell r="X1998">
            <v>33400</v>
          </cell>
          <cell r="Y1998">
            <v>529807.03</v>
          </cell>
          <cell r="Z1998">
            <v>15.862399999999999</v>
          </cell>
          <cell r="AA1998" t="str">
            <v>„НП за ЕЕ на МЖС"</v>
          </cell>
          <cell r="AB1998">
            <v>37.76</v>
          </cell>
        </row>
        <row r="1999">
          <cell r="A1999">
            <v>176830124</v>
          </cell>
          <cell r="B1999" t="str">
            <v>СДРУЖЕНИЕ НА СОБСТВЕНИЦИТЕ "ПЕРНИК, КВ.ПРОУЧВАНЕ, БЛ.10"</v>
          </cell>
          <cell r="C1999" t="str">
            <v>МЖС-ПЕРНИК, ПРОУЧВАНЕ, БЛ. 10</v>
          </cell>
          <cell r="D1999" t="str">
            <v>обл.ПЕРНИК</v>
          </cell>
          <cell r="E1999" t="str">
            <v>общ.ПЕРНИК</v>
          </cell>
          <cell r="F1999" t="str">
            <v>гр.ПЕРНИК</v>
          </cell>
          <cell r="G1999" t="str">
            <v>"ХИЙТ КОНСУЛТ" ООД</v>
          </cell>
          <cell r="H1999" t="str">
            <v>436ХТК022</v>
          </cell>
          <cell r="I1999">
            <v>42347</v>
          </cell>
          <cell r="J1999" t="str">
            <v>1983</v>
          </cell>
          <cell r="K1999">
            <v>4474</v>
          </cell>
          <cell r="L1999">
            <v>4198.6000000000004</v>
          </cell>
          <cell r="M1999">
            <v>200.9</v>
          </cell>
          <cell r="N1999">
            <v>121.4</v>
          </cell>
          <cell r="O1999">
            <v>478391</v>
          </cell>
          <cell r="P1999">
            <v>843778</v>
          </cell>
          <cell r="Q1999">
            <v>509800</v>
          </cell>
          <cell r="R1999">
            <v>387146</v>
          </cell>
          <cell r="S1999" t="str">
            <v>E</v>
          </cell>
          <cell r="T1999" t="str">
            <v>С</v>
          </cell>
          <cell r="U1999" t="str">
            <v>Изолация на външна стена , Изолация на под, Изолация на покрив, Мерки по котелна инсталация(Отопление и вентилация), Мерки по осветление, Подмяна на дограма</v>
          </cell>
          <cell r="V1999">
            <v>334168</v>
          </cell>
          <cell r="W1999">
            <v>103.72</v>
          </cell>
          <cell r="X1999">
            <v>28406.94</v>
          </cell>
          <cell r="Y1999">
            <v>495530</v>
          </cell>
          <cell r="Z1999">
            <v>17.443899999999999</v>
          </cell>
          <cell r="AA1999" t="str">
            <v>„НП за ЕЕ на МЖС"</v>
          </cell>
          <cell r="AB1999">
            <v>39.6</v>
          </cell>
        </row>
        <row r="2000">
          <cell r="A2000">
            <v>176838103</v>
          </cell>
          <cell r="B2000" t="str">
            <v xml:space="preserve">СДРУЖЕНИЕ НА СОБСТВЕНИЦИТЕ "ГР.ПЕРНИК КВ ПРОУЧВАНЕ БЛОК 12 </v>
          </cell>
          <cell r="C2000" t="str">
            <v>МЖС</v>
          </cell>
          <cell r="D2000" t="str">
            <v>обл.ПЕРНИК</v>
          </cell>
          <cell r="E2000" t="str">
            <v>общ.ПЕРНИК</v>
          </cell>
          <cell r="F2000" t="str">
            <v>гр.ПЕРНИК</v>
          </cell>
          <cell r="G2000" t="str">
            <v>"ХИЙТ КОНСУЛТ" ООД</v>
          </cell>
          <cell r="H2000" t="str">
            <v>436ХТК023</v>
          </cell>
          <cell r="I2000">
            <v>42713</v>
          </cell>
          <cell r="J2000" t="str">
            <v>1983</v>
          </cell>
          <cell r="K2000">
            <v>5859</v>
          </cell>
          <cell r="L2000">
            <v>4830</v>
          </cell>
          <cell r="M2000">
            <v>216.7</v>
          </cell>
          <cell r="N2000">
            <v>116</v>
          </cell>
          <cell r="O2000">
            <v>620095</v>
          </cell>
          <cell r="P2000">
            <v>1046561</v>
          </cell>
          <cell r="Q2000">
            <v>565450</v>
          </cell>
          <cell r="R2000">
            <v>491890</v>
          </cell>
          <cell r="S2000" t="str">
            <v>E</v>
          </cell>
          <cell r="T2000" t="str">
            <v>С</v>
          </cell>
          <cell r="U2000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2000">
            <v>481148</v>
          </cell>
          <cell r="W2000">
            <v>158.53</v>
          </cell>
          <cell r="X2000">
            <v>42921.68</v>
          </cell>
          <cell r="Y2000">
            <v>543501.6</v>
          </cell>
          <cell r="Z2000">
            <v>12.662599999999999</v>
          </cell>
          <cell r="AA2000" t="str">
            <v>„НП за ЕЕ на МЖС"</v>
          </cell>
          <cell r="AB2000">
            <v>45.97</v>
          </cell>
        </row>
        <row r="2001">
          <cell r="A2001">
            <v>176842571</v>
          </cell>
          <cell r="B2001" t="str">
            <v>СДРУЖЕНИЕ НА СОБСТВЕНИЦИТЕ "ГР.ПЕРНИК УЛ. СТРУМА БЛ.80 ВХ.А,Б,В,Г,Д,Е,Ж"</v>
          </cell>
          <cell r="C2001" t="str">
            <v>МЖС-ПЕРНИК, СТРУМА, БЛ. 80</v>
          </cell>
          <cell r="D2001" t="str">
            <v>обл.ПЕРНИК</v>
          </cell>
          <cell r="E2001" t="str">
            <v>общ.ПЕРНИК</v>
          </cell>
          <cell r="F2001" t="str">
            <v>гр.ПЕРНИК</v>
          </cell>
          <cell r="G2001" t="str">
            <v>"ХИЙТ КОНСУЛТ" ООД</v>
          </cell>
          <cell r="H2001" t="str">
            <v>436ХТК024</v>
          </cell>
          <cell r="I2001">
            <v>42347</v>
          </cell>
          <cell r="J2001" t="str">
            <v>1976</v>
          </cell>
          <cell r="K2001">
            <v>9887.5</v>
          </cell>
          <cell r="L2001">
            <v>8370</v>
          </cell>
          <cell r="M2001">
            <v>214.7</v>
          </cell>
          <cell r="N2001">
            <v>95.7</v>
          </cell>
          <cell r="O2001">
            <v>974953</v>
          </cell>
          <cell r="P2001">
            <v>1797038</v>
          </cell>
          <cell r="Q2001">
            <v>809770</v>
          </cell>
          <cell r="R2001">
            <v>757072</v>
          </cell>
          <cell r="S2001" t="str">
            <v>E</v>
          </cell>
          <cell r="T2001" t="str">
            <v>С</v>
          </cell>
          <cell r="U2001" t="str">
            <v>Изолация на външна стена , Изолация на под, Изолация на покрив, Мерки по котелна инсталация(Отопление и вентилация), Мерки по осветление, Подмяна на дограма</v>
          </cell>
          <cell r="V2001">
            <v>987264.41200000001</v>
          </cell>
          <cell r="W2001">
            <v>314.44</v>
          </cell>
          <cell r="X2001">
            <v>85893.2</v>
          </cell>
          <cell r="Y2001">
            <v>869008.44</v>
          </cell>
          <cell r="Z2001">
            <v>10.1173</v>
          </cell>
          <cell r="AA2001" t="str">
            <v>„НП за ЕЕ на МЖС"</v>
          </cell>
          <cell r="AB2001">
            <v>54.93</v>
          </cell>
        </row>
        <row r="2002">
          <cell r="A2002">
            <v>176859193</v>
          </cell>
          <cell r="B2002" t="str">
            <v>СДРУЖЕНИЕ НА СОБСТВЕНИЦИТЕ "бл.127, ж.р." МЕДЕН РУДНИК</v>
          </cell>
          <cell r="C2002" t="str">
            <v>МЖС БЛ.127</v>
          </cell>
          <cell r="D2002" t="str">
            <v>обл.БУРГАС</v>
          </cell>
          <cell r="E2002" t="str">
            <v>общ.БУРГАС</v>
          </cell>
          <cell r="F2002" t="str">
            <v>гр.БУРГАС</v>
          </cell>
          <cell r="G2002" t="str">
            <v>"ХИЙТ КОНСУЛТ" ООД</v>
          </cell>
          <cell r="H2002" t="str">
            <v>436ХТК027</v>
          </cell>
          <cell r="I2002">
            <v>42415</v>
          </cell>
          <cell r="J2002" t="str">
            <v>1986</v>
          </cell>
          <cell r="K2002">
            <v>7996</v>
          </cell>
          <cell r="L2002">
            <v>6978</v>
          </cell>
          <cell r="M2002">
            <v>143</v>
          </cell>
          <cell r="N2002">
            <v>78</v>
          </cell>
          <cell r="O2002">
            <v>596057</v>
          </cell>
          <cell r="P2002">
            <v>997721</v>
          </cell>
          <cell r="Q2002">
            <v>545130</v>
          </cell>
          <cell r="R2002">
            <v>0</v>
          </cell>
          <cell r="S2002" t="str">
            <v>E</v>
          </cell>
          <cell r="T2002" t="str">
            <v>С</v>
          </cell>
          <cell r="U2002" t="str">
            <v>Изолация на външна стена , Изолация на под, Изолация на покрив, Мерки по осветление, Подмяна на дограма</v>
          </cell>
          <cell r="V2002">
            <v>452582.45</v>
          </cell>
          <cell r="W2002">
            <v>137.27000000000001</v>
          </cell>
          <cell r="X2002">
            <v>42360</v>
          </cell>
          <cell r="Y2002">
            <v>598893.23</v>
          </cell>
          <cell r="Z2002">
            <v>14.1381</v>
          </cell>
          <cell r="AA2002" t="str">
            <v>„НП за ЕЕ на МЖС"</v>
          </cell>
          <cell r="AB2002">
            <v>45.36</v>
          </cell>
        </row>
        <row r="2003">
          <cell r="A2003">
            <v>176843983</v>
          </cell>
          <cell r="B2003" t="str">
            <v>СДРУЖЕНИЕ НА СОСТВЕНИЦИТЕ "133, Ж.Р.МЕДЕН РУДНИК, ГР.БУРГАС</v>
          </cell>
          <cell r="C2003" t="str">
            <v>МЖС</v>
          </cell>
          <cell r="D2003" t="str">
            <v>обл.БУРГАС</v>
          </cell>
          <cell r="E2003" t="str">
            <v>общ.БУРГАС</v>
          </cell>
          <cell r="F2003" t="str">
            <v>гр.БУРГАС</v>
          </cell>
          <cell r="G2003" t="str">
            <v>"ХИЙТ КОНСУЛТ" ООД</v>
          </cell>
          <cell r="H2003" t="str">
            <v>436ХТК028</v>
          </cell>
          <cell r="I2003">
            <v>42415</v>
          </cell>
          <cell r="J2003" t="str">
            <v>1993</v>
          </cell>
          <cell r="K2003">
            <v>7967</v>
          </cell>
          <cell r="L2003">
            <v>7001</v>
          </cell>
          <cell r="M2003">
            <v>96</v>
          </cell>
          <cell r="N2003">
            <v>65</v>
          </cell>
          <cell r="O2003">
            <v>321931</v>
          </cell>
          <cell r="P2003">
            <v>672485</v>
          </cell>
          <cell r="Q2003">
            <v>454870</v>
          </cell>
          <cell r="R2003">
            <v>0</v>
          </cell>
          <cell r="S2003" t="str">
            <v>D</v>
          </cell>
          <cell r="T2003" t="str">
            <v>С</v>
          </cell>
          <cell r="U2003" t="str">
            <v>Изолация на външна стена , Изолация на под, Изолация на покрив, Мерки по осветление, Подмяна на дограма</v>
          </cell>
          <cell r="V2003">
            <v>217614</v>
          </cell>
          <cell r="W2003">
            <v>178.24</v>
          </cell>
          <cell r="X2003">
            <v>37000</v>
          </cell>
          <cell r="Y2003">
            <v>522449</v>
          </cell>
          <cell r="Z2003">
            <v>14.120200000000001</v>
          </cell>
          <cell r="AA2003" t="str">
            <v>„НП за ЕЕ на МЖС"</v>
          </cell>
          <cell r="AB2003">
            <v>32.35</v>
          </cell>
        </row>
        <row r="2004">
          <cell r="A2004">
            <v>176861066</v>
          </cell>
          <cell r="B2004" t="str">
            <v>СДРУЖЕНИЕ НА СОБСТВЕНИЦИТЕ "гр.БУРГАС, ж.к.МЕДЕН РУДНИК, блок 14</v>
          </cell>
          <cell r="C2004" t="str">
            <v>МЖС БЛ 414</v>
          </cell>
          <cell r="D2004" t="str">
            <v>обл.БУРГАС</v>
          </cell>
          <cell r="E2004" t="str">
            <v>общ.БУРГАС</v>
          </cell>
          <cell r="F2004" t="str">
            <v>гр.БУРГАС</v>
          </cell>
          <cell r="G2004" t="str">
            <v>"ХИЙТ КОНСУЛТ" ООД</v>
          </cell>
          <cell r="H2004" t="str">
            <v>436ХТК029</v>
          </cell>
          <cell r="I2004">
            <v>42415</v>
          </cell>
          <cell r="J2004" t="str">
            <v>1978</v>
          </cell>
          <cell r="K2004">
            <v>7418</v>
          </cell>
          <cell r="L2004">
            <v>6647</v>
          </cell>
          <cell r="M2004">
            <v>112.7</v>
          </cell>
          <cell r="N2004">
            <v>79</v>
          </cell>
          <cell r="O2004">
            <v>542826</v>
          </cell>
          <cell r="P2004">
            <v>749344</v>
          </cell>
          <cell r="Q2004">
            <v>525000</v>
          </cell>
          <cell r="R2004">
            <v>0</v>
          </cell>
          <cell r="S2004" t="str">
            <v>E</v>
          </cell>
          <cell r="T2004" t="str">
            <v>С</v>
          </cell>
          <cell r="U2004" t="str">
            <v>Изолация на външна стена , Изолация на под, Изолация на покрив, Мерки по осветление, Подмяна на дограма</v>
          </cell>
          <cell r="V2004">
            <v>224303</v>
          </cell>
          <cell r="W2004">
            <v>154.91999999999999</v>
          </cell>
          <cell r="X2004">
            <v>33670</v>
          </cell>
          <cell r="Y2004">
            <v>611887.19999999995</v>
          </cell>
          <cell r="Z2004">
            <v>18.172999999999998</v>
          </cell>
          <cell r="AA2004" t="str">
            <v>„НП за ЕЕ на МЖС"</v>
          </cell>
          <cell r="AB2004">
            <v>29.93</v>
          </cell>
        </row>
        <row r="2005">
          <cell r="A2005">
            <v>176865883</v>
          </cell>
          <cell r="B2005" t="str">
            <v>СДРУЖЕНИЕ НА СОБСТВЕНИЦИТЕ "гр.БУРГАС ж.р."МЕДЕН РУДНИК" бл.415А</v>
          </cell>
          <cell r="C2005" t="str">
            <v>МЖС 415А</v>
          </cell>
          <cell r="D2005" t="str">
            <v>обл.БУРГАС</v>
          </cell>
          <cell r="E2005" t="str">
            <v>общ.БУРГАС</v>
          </cell>
          <cell r="F2005" t="str">
            <v>гр.БУРГАС</v>
          </cell>
          <cell r="G2005" t="str">
            <v>"ХИЙТ КОНСУЛТ" ООД</v>
          </cell>
          <cell r="H2005" t="str">
            <v>436ХТК030</v>
          </cell>
          <cell r="I2005">
            <v>42415</v>
          </cell>
          <cell r="J2005" t="str">
            <v>1979</v>
          </cell>
          <cell r="K2005">
            <v>7935</v>
          </cell>
          <cell r="L2005">
            <v>6639</v>
          </cell>
          <cell r="M2005">
            <v>135.6</v>
          </cell>
          <cell r="N2005">
            <v>74.8</v>
          </cell>
          <cell r="O2005">
            <v>489639</v>
          </cell>
          <cell r="P2005">
            <v>900139</v>
          </cell>
          <cell r="Q2005">
            <v>520800</v>
          </cell>
          <cell r="R2005">
            <v>0</v>
          </cell>
          <cell r="S2005" t="str">
            <v>E</v>
          </cell>
          <cell r="T2005" t="str">
            <v>С</v>
          </cell>
          <cell r="U2005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2005">
            <v>383666</v>
          </cell>
          <cell r="W2005">
            <v>176.83</v>
          </cell>
          <cell r="X2005">
            <v>41713.599999999999</v>
          </cell>
          <cell r="Y2005">
            <v>938530</v>
          </cell>
          <cell r="Z2005">
            <v>22.499300000000002</v>
          </cell>
          <cell r="AA2005" t="str">
            <v>„НП за ЕЕ на МЖС"</v>
          </cell>
          <cell r="AB2005">
            <v>42.62</v>
          </cell>
        </row>
        <row r="2006">
          <cell r="A2006">
            <v>176869344</v>
          </cell>
          <cell r="B2006" t="str">
            <v>СДРУЖЕНИЕ НА СОБСТВЕНИЦИТЕ "бл.18, ж.р."МЕДЕН РУДНИК", гр.БУРГАС</v>
          </cell>
          <cell r="C2006" t="str">
            <v>МЖС</v>
          </cell>
          <cell r="D2006" t="str">
            <v>обл.БУРГАС</v>
          </cell>
          <cell r="E2006" t="str">
            <v>общ.БУРГАС</v>
          </cell>
          <cell r="F2006" t="str">
            <v>гр.БУРГАС</v>
          </cell>
          <cell r="G2006" t="str">
            <v>"ХИЙТ КОНСУЛТ" ООД</v>
          </cell>
          <cell r="H2006" t="str">
            <v>436ХТК031</v>
          </cell>
          <cell r="I2006">
            <v>42415</v>
          </cell>
          <cell r="J2006" t="str">
            <v>1979</v>
          </cell>
          <cell r="K2006">
            <v>10726</v>
          </cell>
          <cell r="L2006">
            <v>8574.9500000000007</v>
          </cell>
          <cell r="M2006">
            <v>172.2</v>
          </cell>
          <cell r="N2006">
            <v>76.650000000000006</v>
          </cell>
          <cell r="O2006">
            <v>849125</v>
          </cell>
          <cell r="P2006">
            <v>1380827</v>
          </cell>
          <cell r="Q2006">
            <v>682880</v>
          </cell>
          <cell r="R2006">
            <v>0</v>
          </cell>
          <cell r="S2006" t="str">
            <v>F</v>
          </cell>
          <cell r="T2006" t="str">
            <v>С</v>
          </cell>
          <cell r="U2006" t="str">
            <v>Изолация на външна стена , Изолация на под, Изолация на покрив, Мерки по осветление, Подмяна на дограма</v>
          </cell>
          <cell r="V2006">
            <v>796554.58</v>
          </cell>
          <cell r="W2006">
            <v>313.24</v>
          </cell>
          <cell r="X2006">
            <v>83465.48</v>
          </cell>
          <cell r="Y2006">
            <v>1026021.3</v>
          </cell>
          <cell r="Z2006">
            <v>12.2927</v>
          </cell>
          <cell r="AA2006" t="str">
            <v>„НП за ЕЕ на МЖС"</v>
          </cell>
          <cell r="AB2006">
            <v>57.68</v>
          </cell>
        </row>
        <row r="2007">
          <cell r="A2007">
            <v>176895780</v>
          </cell>
          <cell r="B2007" t="str">
            <v>СДРУЖЕНИЕ НА СОБСТВЕНИЦИТЕ "ГР.БУРГАС, Ж.Р. МЕДЕН РУДНИК, БЛ.420, ВХ. 3 И 4"</v>
          </cell>
          <cell r="C2007" t="str">
            <v>МЖС</v>
          </cell>
          <cell r="D2007" t="str">
            <v>обл.БУРГАС</v>
          </cell>
          <cell r="E2007" t="str">
            <v>общ.БУРГАС</v>
          </cell>
          <cell r="F2007" t="str">
            <v>гр.БУРГАС</v>
          </cell>
          <cell r="G2007" t="str">
            <v>"ХИЙТ КОНСУЛТ" ООД</v>
          </cell>
          <cell r="H2007" t="str">
            <v>436ХТК032</v>
          </cell>
          <cell r="I2007">
            <v>42415</v>
          </cell>
          <cell r="J2007" t="str">
            <v>1980</v>
          </cell>
          <cell r="K2007">
            <v>14600</v>
          </cell>
          <cell r="L2007">
            <v>12321</v>
          </cell>
          <cell r="M2007">
            <v>154.80000000000001</v>
          </cell>
          <cell r="N2007">
            <v>81</v>
          </cell>
          <cell r="O2007">
            <v>881011</v>
          </cell>
          <cell r="P2007">
            <v>1906954</v>
          </cell>
          <cell r="Q2007">
            <v>1032850</v>
          </cell>
          <cell r="R2007">
            <v>0</v>
          </cell>
          <cell r="S2007" t="str">
            <v>E</v>
          </cell>
          <cell r="T2007" t="str">
            <v>С</v>
          </cell>
          <cell r="U2007" t="str">
            <v>Изолация на външна стена , Изолация на под, Изолация на покрив, Мерки по осветление, Подмяна на дограма</v>
          </cell>
          <cell r="V2007">
            <v>875388</v>
          </cell>
          <cell r="W2007">
            <v>330.66</v>
          </cell>
          <cell r="X2007">
            <v>90911</v>
          </cell>
          <cell r="Y2007">
            <v>1671213</v>
          </cell>
          <cell r="Z2007">
            <v>18.382899999999999</v>
          </cell>
          <cell r="AA2007" t="str">
            <v>„НП за ЕЕ на МЖС"</v>
          </cell>
          <cell r="AB2007">
            <v>45.9</v>
          </cell>
        </row>
        <row r="2008">
          <cell r="A2008">
            <v>176870122</v>
          </cell>
          <cell r="B2008" t="str">
            <v>СДРУЖЕНИЕ НА СОБСТВЕНИЦИТЕ "гр.БУРГАС, ж.р.МЕДЕН РУДНИК, бл.421</v>
          </cell>
          <cell r="C2008" t="str">
            <v>МЖС</v>
          </cell>
          <cell r="D2008" t="str">
            <v>обл.БУРГАС</v>
          </cell>
          <cell r="E2008" t="str">
            <v>общ.БУРГАС</v>
          </cell>
          <cell r="F2008" t="str">
            <v>гр.БУРГАС</v>
          </cell>
          <cell r="G2008" t="str">
            <v>"ХИЙТ КОНСУЛТ" ООД</v>
          </cell>
          <cell r="H2008" t="str">
            <v>436ХТК033</v>
          </cell>
          <cell r="I2008">
            <v>42415</v>
          </cell>
          <cell r="J2008" t="str">
            <v>1980</v>
          </cell>
          <cell r="K2008">
            <v>19260</v>
          </cell>
          <cell r="L2008">
            <v>15899.6</v>
          </cell>
          <cell r="M2008">
            <v>150</v>
          </cell>
          <cell r="N2008">
            <v>76.900000000000006</v>
          </cell>
          <cell r="O2008">
            <v>1076294</v>
          </cell>
          <cell r="P2008">
            <v>2382959</v>
          </cell>
          <cell r="Q2008">
            <v>1266250</v>
          </cell>
          <cell r="R2008">
            <v>0</v>
          </cell>
          <cell r="S2008" t="str">
            <v>E</v>
          </cell>
          <cell r="T2008" t="str">
            <v>С</v>
          </cell>
          <cell r="U2008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2008">
            <v>1117989</v>
          </cell>
          <cell r="W2008">
            <v>505.76</v>
          </cell>
          <cell r="X2008">
            <v>131085</v>
          </cell>
          <cell r="Y2008">
            <v>1965886</v>
          </cell>
          <cell r="Z2008">
            <v>14.997</v>
          </cell>
          <cell r="AA2008" t="str">
            <v>„НП за ЕЕ на МЖС"</v>
          </cell>
          <cell r="AB2008">
            <v>46.91</v>
          </cell>
        </row>
        <row r="2009">
          <cell r="A2009">
            <v>176859229</v>
          </cell>
          <cell r="B2009" t="str">
            <v>СДРУЖЕНИЕ НА СОБСТВЕНИЦИТЕ "428, гр.БУРГАС, ж.р.МЕДЕН РУДНИК, бл.28"</v>
          </cell>
          <cell r="C2009" t="str">
            <v>МЖС-БУРГАС, "МЕДЕН РУДНИК" БЛ. 428</v>
          </cell>
          <cell r="D2009" t="str">
            <v>обл.БУРГАС</v>
          </cell>
          <cell r="E2009" t="str">
            <v>общ.БУРГАС</v>
          </cell>
          <cell r="F2009" t="str">
            <v>гр.БУРГАС</v>
          </cell>
          <cell r="G2009" t="str">
            <v>"ХИЙТ КОНСУЛТ" ООД</v>
          </cell>
          <cell r="H2009" t="str">
            <v>436ХТК034</v>
          </cell>
          <cell r="I2009">
            <v>42415</v>
          </cell>
          <cell r="J2009" t="str">
            <v>1980</v>
          </cell>
          <cell r="K2009">
            <v>7847.8</v>
          </cell>
          <cell r="L2009">
            <v>6609</v>
          </cell>
          <cell r="M2009">
            <v>161.1</v>
          </cell>
          <cell r="N2009">
            <v>82.6</v>
          </cell>
          <cell r="O2009">
            <v>619159</v>
          </cell>
          <cell r="P2009">
            <v>424558.9</v>
          </cell>
          <cell r="Q2009">
            <v>540780</v>
          </cell>
          <cell r="R2009">
            <v>0</v>
          </cell>
          <cell r="S2009" t="str">
            <v>G</v>
          </cell>
          <cell r="T2009" t="str">
            <v>С</v>
          </cell>
          <cell r="U2009" t="str">
            <v>Изолация на външна стена , Изолация на под, Изолация на покрив, Мерки по осветление, Мерки по сградни инсталации(тръбна мрежа), Подмяна на дограма</v>
          </cell>
          <cell r="V2009">
            <v>530118.80000000005</v>
          </cell>
          <cell r="W2009">
            <v>347.43</v>
          </cell>
          <cell r="X2009">
            <v>97405.877500000002</v>
          </cell>
          <cell r="Y2009">
            <v>838466</v>
          </cell>
          <cell r="Z2009">
            <v>8.6079000000000008</v>
          </cell>
          <cell r="AA2009" t="str">
            <v>„НП за ЕЕ на МЖС"</v>
          </cell>
          <cell r="AB2009">
            <v>124.86</v>
          </cell>
        </row>
        <row r="2010">
          <cell r="A2010">
            <v>176883792</v>
          </cell>
          <cell r="B2010" t="str">
            <v>СДРУЖЕНИЕ НА СОБСТВЕНИЦИТЕ "гр.БУРГАС ж.р."МЕДЕН РУДНИК", бл.38</v>
          </cell>
          <cell r="C2010" t="str">
            <v>МЖС</v>
          </cell>
          <cell r="D2010" t="str">
            <v>обл.БУРГАС</v>
          </cell>
          <cell r="E2010" t="str">
            <v>общ.БУРГАС</v>
          </cell>
          <cell r="F2010" t="str">
            <v>гр.БУРГАС</v>
          </cell>
          <cell r="G2010" t="str">
            <v>"ХИЙТ КОНСУЛТ" ООД</v>
          </cell>
          <cell r="H2010" t="str">
            <v>436ХТК035</v>
          </cell>
          <cell r="I2010">
            <v>42415</v>
          </cell>
          <cell r="J2010" t="str">
            <v>1986</v>
          </cell>
          <cell r="K2010">
            <v>7936.8</v>
          </cell>
          <cell r="L2010">
            <v>6740.3</v>
          </cell>
          <cell r="M2010">
            <v>151</v>
          </cell>
          <cell r="N2010">
            <v>72.7</v>
          </cell>
          <cell r="O2010">
            <v>640928</v>
          </cell>
          <cell r="P2010">
            <v>1017925</v>
          </cell>
          <cell r="Q2010">
            <v>505300</v>
          </cell>
          <cell r="R2010">
            <v>0</v>
          </cell>
          <cell r="S2010" t="str">
            <v>E</v>
          </cell>
          <cell r="T2010" t="str">
            <v>С</v>
          </cell>
          <cell r="U2010" t="str">
            <v>Други, Изолация на външна стена , Изолация на под, Изолация на покрив, Мерки по осветление, Подмяна на дограма</v>
          </cell>
          <cell r="V2010">
            <v>512670.89</v>
          </cell>
          <cell r="W2010">
            <v>229.49</v>
          </cell>
          <cell r="X2010">
            <v>58389.16</v>
          </cell>
          <cell r="Y2010">
            <v>833035</v>
          </cell>
          <cell r="Z2010">
            <v>14.2669</v>
          </cell>
          <cell r="AA2010" t="str">
            <v>„НП за ЕЕ на МЖС"</v>
          </cell>
          <cell r="AB2010">
            <v>50.36</v>
          </cell>
        </row>
        <row r="2011">
          <cell r="A2011">
            <v>176868687</v>
          </cell>
          <cell r="B2011" t="str">
            <v>СДРУЖЕНИЕ НА СОБСТВЕНИЦИТЕ "бл.126, ж.р."МЕДЕН РУДНИК, гр.БУРГАС""</v>
          </cell>
          <cell r="C2011" t="str">
            <v>МЖС-БУРГАС, "МЕДЕН РУДНИК" БЛ. 126</v>
          </cell>
          <cell r="D2011" t="str">
            <v>обл.БУРГАС</v>
          </cell>
          <cell r="E2011" t="str">
            <v>общ.БУРГАС</v>
          </cell>
          <cell r="F2011" t="str">
            <v>гр.БУРГАС</v>
          </cell>
          <cell r="G2011" t="str">
            <v>"ХИЙТ КОНСУЛТ" ООД</v>
          </cell>
          <cell r="H2011" t="str">
            <v>436ХТК037</v>
          </cell>
          <cell r="I2011">
            <v>42478</v>
          </cell>
          <cell r="J2011" t="str">
            <v>1987</v>
          </cell>
          <cell r="K2011">
            <v>8090.56</v>
          </cell>
          <cell r="L2011">
            <v>6384.4</v>
          </cell>
          <cell r="M2011">
            <v>198.2</v>
          </cell>
          <cell r="N2011">
            <v>807</v>
          </cell>
          <cell r="O2011">
            <v>490645</v>
          </cell>
          <cell r="P2011">
            <v>1265289</v>
          </cell>
          <cell r="Q2011">
            <v>538992</v>
          </cell>
          <cell r="R2011">
            <v>0</v>
          </cell>
          <cell r="S2011" t="str">
            <v>F</v>
          </cell>
          <cell r="T2011" t="str">
            <v>С</v>
          </cell>
          <cell r="U2011" t="str">
            <v>Изолация на външна стена , Изолация на под, Изолация на покрив, Мерки по осветление, Подмяна на дограма</v>
          </cell>
          <cell r="V2011">
            <v>726242</v>
          </cell>
          <cell r="W2011">
            <v>209.08</v>
          </cell>
          <cell r="X2011">
            <v>63396</v>
          </cell>
          <cell r="Y2011">
            <v>969367</v>
          </cell>
          <cell r="Z2011">
            <v>15.2906</v>
          </cell>
          <cell r="AA2011" t="str">
            <v>„НП за ЕЕ на МЖС"</v>
          </cell>
          <cell r="AB2011">
            <v>57.39</v>
          </cell>
        </row>
        <row r="2012">
          <cell r="A2012">
            <v>176839454</v>
          </cell>
          <cell r="B2012" t="str">
            <v>СДРУЖЕНИЕ НА СОБСТВЕНИЦИТЕ "131, гр.БУРГАС, ж.к."МЕДЕН РУДНИК" бл.131"</v>
          </cell>
          <cell r="C2012" t="str">
            <v>МЖС-БУРГАС, "МЕДЕН РУДНИК" БЛ. 131</v>
          </cell>
          <cell r="D2012" t="str">
            <v>обл.БУРГАС</v>
          </cell>
          <cell r="E2012" t="str">
            <v>общ.БУРГАС</v>
          </cell>
          <cell r="F2012" t="str">
            <v>гр.БУРГАС</v>
          </cell>
          <cell r="G2012" t="str">
            <v>"ХИЙТ КОНСУЛТ" ООД</v>
          </cell>
          <cell r="H2012" t="str">
            <v>436ХТК038</v>
          </cell>
          <cell r="I2012">
            <v>42478</v>
          </cell>
          <cell r="J2012" t="str">
            <v>1986</v>
          </cell>
          <cell r="K2012">
            <v>12504</v>
          </cell>
          <cell r="L2012">
            <v>9199</v>
          </cell>
          <cell r="M2012">
            <v>193.7</v>
          </cell>
          <cell r="N2012">
            <v>74.95</v>
          </cell>
          <cell r="O2012">
            <v>994136</v>
          </cell>
          <cell r="P2012">
            <v>1782292</v>
          </cell>
          <cell r="Q2012">
            <v>717085</v>
          </cell>
          <cell r="R2012">
            <v>0</v>
          </cell>
          <cell r="S2012" t="str">
            <v>F</v>
          </cell>
          <cell r="T2012" t="str">
            <v>С</v>
          </cell>
          <cell r="U2012" t="str">
            <v>Изолация на външна стена , Изолация на под, Изолация на покрив, Мерки по осветление, Подмяна на дограма</v>
          </cell>
          <cell r="V2012">
            <v>1173534</v>
          </cell>
          <cell r="W2012">
            <v>482.4</v>
          </cell>
          <cell r="X2012">
            <v>135844.26</v>
          </cell>
          <cell r="Y2012">
            <v>1352547</v>
          </cell>
          <cell r="Z2012">
            <v>9.9565999999999999</v>
          </cell>
          <cell r="AA2012" t="str">
            <v>„НП за ЕЕ на МЖС"</v>
          </cell>
          <cell r="AB2012">
            <v>65.84</v>
          </cell>
        </row>
        <row r="2013">
          <cell r="A2013">
            <v>176957278</v>
          </cell>
          <cell r="B2013" t="str">
            <v>СДРУЖЕНИЕ НА СОБСТВЕНИЦИТЕ"МОРЕ 132 гр. БУРГАС, кс.МЕДЕН РУДНИК" бл. 132,вх.1,2,3,4"</v>
          </cell>
          <cell r="C2013" t="str">
            <v>МЖС-БУРГАС, "МЕДЕН РУДНИК" БЛ. 132</v>
          </cell>
          <cell r="D2013" t="str">
            <v>обл.БУРГАС</v>
          </cell>
          <cell r="E2013" t="str">
            <v>общ.БУРГАС</v>
          </cell>
          <cell r="F2013" t="str">
            <v>гр.БУРГАС</v>
          </cell>
          <cell r="G2013" t="str">
            <v>"ХИЙТ КОНСУЛТ" ООД</v>
          </cell>
          <cell r="H2013" t="str">
            <v>436ХТК039</v>
          </cell>
          <cell r="I2013">
            <v>42478</v>
          </cell>
          <cell r="J2013" t="str">
            <v>1987</v>
          </cell>
          <cell r="K2013">
            <v>7938.02</v>
          </cell>
          <cell r="L2013">
            <v>6744</v>
          </cell>
          <cell r="M2013">
            <v>180.9</v>
          </cell>
          <cell r="N2013">
            <v>78.099999999999994</v>
          </cell>
          <cell r="O2013">
            <v>552602</v>
          </cell>
          <cell r="P2013">
            <v>1220617</v>
          </cell>
          <cell r="Q2013">
            <v>549344</v>
          </cell>
          <cell r="R2013">
            <v>0</v>
          </cell>
          <cell r="S2013" t="str">
            <v>F</v>
          </cell>
          <cell r="T2013" t="str">
            <v>С</v>
          </cell>
          <cell r="U2013" t="str">
            <v>Изолация на външна стена , Изолация на под, Изолация на покрив, Мерки по осветление, Подмяна на дограма</v>
          </cell>
          <cell r="V2013">
            <v>671252.01</v>
          </cell>
          <cell r="W2013">
            <v>241.62</v>
          </cell>
          <cell r="X2013">
            <v>67150.009999999995</v>
          </cell>
          <cell r="Y2013">
            <v>967739.01</v>
          </cell>
          <cell r="Z2013">
            <v>14.4115</v>
          </cell>
          <cell r="AA2013" t="str">
            <v>„НП за ЕЕ на МЖС"</v>
          </cell>
          <cell r="AB2013">
            <v>54.99</v>
          </cell>
        </row>
        <row r="2014">
          <cell r="A2014">
            <v>1.7692369217695398E+17</v>
          </cell>
          <cell r="B2014" t="str">
            <v>СДРУЖЕНИЕ НА СОБСТВЕНИЦИТЕ "гр.БУРГАС, ж.р.МЕДЕН РУДНИК, бл.19, вх.1,2,3,4,5,6"СДРУЖЕНИЕ НА СОБСТВЕН</v>
          </cell>
          <cell r="C2014" t="str">
            <v>МЖС-БУРГАС, "МЕДЕН РУДНИК" БЛ. 19</v>
          </cell>
          <cell r="D2014" t="str">
            <v>обл.БУРГАС</v>
          </cell>
          <cell r="E2014" t="str">
            <v>общ.БУРГАС</v>
          </cell>
          <cell r="F2014" t="str">
            <v>гр.БУРГАС</v>
          </cell>
          <cell r="G2014" t="str">
            <v>"ХИЙТ КОНСУЛТ" ООД</v>
          </cell>
          <cell r="H2014" t="str">
            <v>436ХТК040</v>
          </cell>
          <cell r="I2014">
            <v>42478</v>
          </cell>
          <cell r="J2014" t="str">
            <v>1980</v>
          </cell>
          <cell r="K2014">
            <v>10693.84</v>
          </cell>
          <cell r="L2014">
            <v>8709.33</v>
          </cell>
          <cell r="M2014">
            <v>198.49</v>
          </cell>
          <cell r="N2014">
            <v>76.19</v>
          </cell>
          <cell r="O2014">
            <v>783284</v>
          </cell>
          <cell r="P2014">
            <v>1728683</v>
          </cell>
          <cell r="Q2014">
            <v>685433</v>
          </cell>
          <cell r="R2014">
            <v>0</v>
          </cell>
          <cell r="S2014" t="str">
            <v>F</v>
          </cell>
          <cell r="T2014" t="str">
            <v>С</v>
          </cell>
          <cell r="U2014" t="str">
            <v>Изолация на външна стена , Изолация на под, Изолация на покрив, Мерки по осветление, Подмяна на дограма</v>
          </cell>
          <cell r="V2014">
            <v>1043536.66</v>
          </cell>
          <cell r="W2014">
            <v>354.5</v>
          </cell>
          <cell r="X2014">
            <v>96095.23</v>
          </cell>
          <cell r="Y2014">
            <v>1157983.96</v>
          </cell>
          <cell r="Z2014">
            <v>12.0503</v>
          </cell>
          <cell r="AA2014" t="str">
            <v>„НП за ЕЕ на МЖС"</v>
          </cell>
          <cell r="AB2014">
            <v>60.36</v>
          </cell>
        </row>
        <row r="2015">
          <cell r="A2015">
            <v>176868630</v>
          </cell>
          <cell r="B2015" t="str">
            <v>СДРУЖЕНИЕ НА СОБСТВЕНИЦИТЕ "БУРГАС, "МЕДЕН РУДНИК" бл.26"</v>
          </cell>
          <cell r="C2015" t="str">
            <v>МЖС</v>
          </cell>
          <cell r="D2015" t="str">
            <v>обл.БУРГАС</v>
          </cell>
          <cell r="E2015" t="str">
            <v>общ.БУРГАС</v>
          </cell>
          <cell r="F2015" t="str">
            <v>гр.БУРГАС</v>
          </cell>
          <cell r="G2015" t="str">
            <v>"ХИЙТ КОНСУЛТ" ООД</v>
          </cell>
          <cell r="H2015" t="str">
            <v>436ХТК041</v>
          </cell>
          <cell r="I2015">
            <v>42478</v>
          </cell>
          <cell r="J2015" t="str">
            <v>1988</v>
          </cell>
          <cell r="K2015">
            <v>6094</v>
          </cell>
          <cell r="L2015">
            <v>219</v>
          </cell>
          <cell r="M2015">
            <v>123.5</v>
          </cell>
          <cell r="N2015">
            <v>76.599999999999994</v>
          </cell>
          <cell r="O2015">
            <v>423642</v>
          </cell>
          <cell r="P2015">
            <v>644726</v>
          </cell>
          <cell r="Q2015">
            <v>399600</v>
          </cell>
          <cell r="R2015">
            <v>0</v>
          </cell>
          <cell r="S2015" t="str">
            <v>E</v>
          </cell>
          <cell r="T2015" t="str">
            <v>С</v>
          </cell>
          <cell r="U2015" t="str">
            <v>Изолация на външна стена , Изолация на под, Изолация на покрив, Мерки по осветление, Подмяна на дограма</v>
          </cell>
          <cell r="V2015">
            <v>245066</v>
          </cell>
          <cell r="W2015">
            <v>108.08</v>
          </cell>
          <cell r="X2015">
            <v>28610</v>
          </cell>
          <cell r="Y2015">
            <v>426013</v>
          </cell>
          <cell r="Z2015">
            <v>14.8903</v>
          </cell>
          <cell r="AA2015" t="str">
            <v>„НП за ЕЕ на МЖС"</v>
          </cell>
          <cell r="AB2015">
            <v>38.01</v>
          </cell>
        </row>
        <row r="2016">
          <cell r="A2016">
            <v>176853774</v>
          </cell>
          <cell r="B2016" t="str">
            <v>СДРУЖЕНИЕ НА СОБСТВЕНИЦИТЕ "БЛОК 427,Ж.Р.МЕДЕН РУДНИК,БЛ.27, ГР.БУРГАС</v>
          </cell>
          <cell r="C2016" t="str">
            <v>МЖС</v>
          </cell>
          <cell r="D2016" t="str">
            <v>обл.БУРГАС</v>
          </cell>
          <cell r="E2016" t="str">
            <v>общ.БУРГАС</v>
          </cell>
          <cell r="F2016" t="str">
            <v>гр.БУРГАС</v>
          </cell>
          <cell r="G2016" t="str">
            <v>"ХИЙТ КОНСУЛТ" ООД</v>
          </cell>
          <cell r="H2016" t="str">
            <v>436ХТК042</v>
          </cell>
          <cell r="I2016">
            <v>42478</v>
          </cell>
          <cell r="J2016" t="str">
            <v>1988</v>
          </cell>
          <cell r="K2016">
            <v>7387</v>
          </cell>
          <cell r="L2016">
            <v>6283</v>
          </cell>
          <cell r="M2016">
            <v>107.3</v>
          </cell>
          <cell r="N2016">
            <v>75.3</v>
          </cell>
          <cell r="O2016">
            <v>672488</v>
          </cell>
          <cell r="P2016">
            <v>473360</v>
          </cell>
          <cell r="Q2016">
            <v>473000</v>
          </cell>
          <cell r="R2016">
            <v>0</v>
          </cell>
          <cell r="S2016" t="str">
            <v>E</v>
          </cell>
          <cell r="T2016" t="str">
            <v>С</v>
          </cell>
          <cell r="U2016" t="str">
            <v>Изолация на външна стена , Изолация на под, Изолация на покрив, Мерки по осветление, Подмяна на дограма</v>
          </cell>
          <cell r="V2016">
            <v>201069.5</v>
          </cell>
          <cell r="W2016">
            <v>139.27000000000001</v>
          </cell>
          <cell r="X2016">
            <v>31950</v>
          </cell>
          <cell r="Y2016">
            <v>517519.55</v>
          </cell>
          <cell r="Z2016">
            <v>16.197700000000001</v>
          </cell>
          <cell r="AA2016" t="str">
            <v>„НП за ЕЕ на МЖС"</v>
          </cell>
          <cell r="AB2016">
            <v>42.47</v>
          </cell>
        </row>
        <row r="2017">
          <cell r="A2017">
            <v>176939771</v>
          </cell>
          <cell r="B2017" t="str">
            <v>СДРУЖЕНИЕ НА СОБСТВЕНИЦИТЕ "НАШ ДОМ, ГР. БУРГАС, Ж.Р. МЕДЕН РУДНИК БЛ. 23"</v>
          </cell>
          <cell r="C2017" t="str">
            <v>МЖС-БУРГАС, "МЕДЕН РУДНИК" БЛ. 23</v>
          </cell>
          <cell r="D2017" t="str">
            <v>обл.БУРГАС</v>
          </cell>
          <cell r="E2017" t="str">
            <v>общ.БУРГАС</v>
          </cell>
          <cell r="F2017" t="str">
            <v>гр.БУРГАС</v>
          </cell>
          <cell r="G2017" t="str">
            <v>"ХИЙТ КОНСУЛТ" ООД</v>
          </cell>
          <cell r="H2017" t="str">
            <v>436ХТК045</v>
          </cell>
          <cell r="I2017">
            <v>42551</v>
          </cell>
          <cell r="J2017" t="str">
            <v>1989</v>
          </cell>
          <cell r="K2017">
            <v>6478.92</v>
          </cell>
          <cell r="L2017">
            <v>5465</v>
          </cell>
          <cell r="M2017">
            <v>100.9</v>
          </cell>
          <cell r="N2017">
            <v>68.599999999999994</v>
          </cell>
          <cell r="O2017">
            <v>407635</v>
          </cell>
          <cell r="P2017">
            <v>551598</v>
          </cell>
          <cell r="Q2017">
            <v>383400</v>
          </cell>
          <cell r="R2017">
            <v>0</v>
          </cell>
          <cell r="S2017" t="str">
            <v>D</v>
          </cell>
          <cell r="T2017" t="str">
            <v>С</v>
          </cell>
          <cell r="U2017" t="str">
            <v>Изолация на външна стена , Изолация на под, Изолация на покрив, Мерки по осветление, Подмяна на дограма, Подмяна на помпи,вентилатори и други елементи при ген. на топл/студ</v>
          </cell>
          <cell r="V2017">
            <v>169201</v>
          </cell>
          <cell r="W2017">
            <v>104.64</v>
          </cell>
          <cell r="X2017">
            <v>24609</v>
          </cell>
          <cell r="Y2017">
            <v>441509</v>
          </cell>
          <cell r="Z2017">
            <v>17.940899999999999</v>
          </cell>
          <cell r="AA2017" t="str">
            <v>„НП за ЕЕ на МЖС"</v>
          </cell>
          <cell r="AB2017">
            <v>30.67</v>
          </cell>
        </row>
        <row r="2018">
          <cell r="A2018">
            <v>176977722</v>
          </cell>
          <cell r="B2018" t="str">
            <v>СДРУЖЕНИЕ НА СОБСТВЕНИЦИТЕ "гр. ПОМОРИЕ общ. ПОМОРИЕ ул. П. К. ЯВОРОВ # 50</v>
          </cell>
          <cell r="C2018" t="str">
            <v>МЖС</v>
          </cell>
          <cell r="D2018" t="str">
            <v>обл.БУРГАС</v>
          </cell>
          <cell r="E2018" t="str">
            <v>общ.ПОМОРИЕ</v>
          </cell>
          <cell r="F2018" t="str">
            <v>гр.ПОМОРИЕ</v>
          </cell>
          <cell r="G2018" t="str">
            <v>"ПРОФПРОЕКТ БЪЛГАРИЯ" ЕООД</v>
          </cell>
          <cell r="H2018" t="str">
            <v>441ППС032</v>
          </cell>
          <cell r="I2018">
            <v>42517</v>
          </cell>
          <cell r="J2018" t="str">
            <v>1978</v>
          </cell>
          <cell r="K2018">
            <v>1273</v>
          </cell>
          <cell r="L2018">
            <v>1159</v>
          </cell>
          <cell r="M2018">
            <v>303.39999999999998</v>
          </cell>
          <cell r="N2018">
            <v>108</v>
          </cell>
          <cell r="O2018">
            <v>169550</v>
          </cell>
          <cell r="P2018">
            <v>351625</v>
          </cell>
          <cell r="Q2018">
            <v>125200</v>
          </cell>
          <cell r="R2018">
            <v>0</v>
          </cell>
          <cell r="S2018" t="str">
            <v>G</v>
          </cell>
          <cell r="T2018" t="str">
            <v>С</v>
          </cell>
          <cell r="U2018" t="str">
            <v>Изолация на външна стена , Изолация на покрив, Подмяна на дограма</v>
          </cell>
          <cell r="V2018">
            <v>226353</v>
          </cell>
          <cell r="W2018">
            <v>18.41</v>
          </cell>
          <cell r="X2018">
            <v>15055</v>
          </cell>
          <cell r="Y2018">
            <v>194550</v>
          </cell>
          <cell r="Z2018">
            <v>12.922599999999999</v>
          </cell>
          <cell r="AA2018" t="str">
            <v>„НП за ЕЕ на МЖС"</v>
          </cell>
          <cell r="AB2018">
            <v>64.37</v>
          </cell>
        </row>
        <row r="2019">
          <cell r="A2019">
            <v>176978767</v>
          </cell>
          <cell r="B2019" t="str">
            <v>СДРУЖЕНИЕ НА СОБСТВЕНИЦИТЕ "ОБЩИНА ПОМОРИЕ гр. ПОМОРИЕ кв. СВОБОДА 11</v>
          </cell>
          <cell r="C2019" t="str">
            <v>МЖС</v>
          </cell>
          <cell r="D2019" t="str">
            <v>обл.БУРГАС</v>
          </cell>
          <cell r="E2019" t="str">
            <v>общ.ПОМОРИЕ</v>
          </cell>
          <cell r="F2019" t="str">
            <v>гр.ПОМОРИЕ</v>
          </cell>
          <cell r="G2019" t="str">
            <v>"ПРОФПРОЕКТ БЪЛГАРИЯ" ЕООД</v>
          </cell>
          <cell r="H2019" t="str">
            <v>441ППС033</v>
          </cell>
          <cell r="I2019">
            <v>42517</v>
          </cell>
          <cell r="J2019" t="str">
            <v>1976</v>
          </cell>
          <cell r="K2019">
            <v>2190</v>
          </cell>
          <cell r="L2019">
            <v>2051</v>
          </cell>
          <cell r="M2019">
            <v>183.8</v>
          </cell>
          <cell r="N2019">
            <v>73</v>
          </cell>
          <cell r="O2019">
            <v>212806</v>
          </cell>
          <cell r="P2019">
            <v>376958</v>
          </cell>
          <cell r="Q2019">
            <v>149600</v>
          </cell>
          <cell r="R2019">
            <v>0</v>
          </cell>
          <cell r="S2019" t="str">
            <v>E</v>
          </cell>
          <cell r="T2019" t="str">
            <v>B</v>
          </cell>
          <cell r="U2019" t="str">
            <v>Изолация на външна стена , Изолация на под, Изолация на покрив, Подмяна на дограма</v>
          </cell>
          <cell r="V2019">
            <v>227333</v>
          </cell>
          <cell r="W2019">
            <v>55.03</v>
          </cell>
          <cell r="X2019">
            <v>21219</v>
          </cell>
          <cell r="Y2019">
            <v>214776</v>
          </cell>
          <cell r="Z2019">
            <v>10.1218</v>
          </cell>
          <cell r="AA2019" t="str">
            <v>„НП за ЕЕ на МЖС"</v>
          </cell>
          <cell r="AB2019">
            <v>60.3</v>
          </cell>
        </row>
        <row r="2020">
          <cell r="A2020">
            <v>176977341</v>
          </cell>
          <cell r="B2020" t="str">
            <v>СДРУЖЕНИЕ НА СОБСТВЕНИЦИТЕ "БЛОК ДОБРИЧ # 8 гр. ПОМОРИЕ общ. ПОМОРИЕ</v>
          </cell>
          <cell r="C2020" t="str">
            <v>МЖС</v>
          </cell>
          <cell r="D2020" t="str">
            <v>обл.БУРГАС</v>
          </cell>
          <cell r="E2020" t="str">
            <v>общ.ПОМОРИЕ</v>
          </cell>
          <cell r="F2020" t="str">
            <v>гр.ПОМОРИЕ</v>
          </cell>
          <cell r="G2020" t="str">
            <v>"ПРОФПРОЕКТ БЪЛГАРИЯ" ЕООД</v>
          </cell>
          <cell r="H2020" t="str">
            <v>441ППС034</v>
          </cell>
          <cell r="I2020">
            <v>42517</v>
          </cell>
          <cell r="J2020" t="str">
            <v>1970</v>
          </cell>
          <cell r="K2020">
            <v>1430</v>
          </cell>
          <cell r="L2020">
            <v>1163</v>
          </cell>
          <cell r="M2020">
            <v>263</v>
          </cell>
          <cell r="N2020">
            <v>86.7</v>
          </cell>
          <cell r="O2020">
            <v>149725</v>
          </cell>
          <cell r="P2020">
            <v>305999</v>
          </cell>
          <cell r="Q2020">
            <v>100800</v>
          </cell>
          <cell r="R2020">
            <v>0</v>
          </cell>
          <cell r="S2020" t="str">
            <v>G</v>
          </cell>
          <cell r="T2020" t="str">
            <v>С</v>
          </cell>
          <cell r="U2020" t="str">
            <v>Изолация на външна стена , Изолация на под, Изолация на покрив, Подмяна на дограма</v>
          </cell>
          <cell r="V2020">
            <v>205185</v>
          </cell>
          <cell r="W2020">
            <v>35.24</v>
          </cell>
          <cell r="X2020">
            <v>16581</v>
          </cell>
          <cell r="Y2020">
            <v>177689</v>
          </cell>
          <cell r="Z2020">
            <v>10.7164</v>
          </cell>
          <cell r="AA2020" t="str">
            <v>„НП за ЕЕ на МЖС"</v>
          </cell>
          <cell r="AB2020">
            <v>67.05</v>
          </cell>
        </row>
        <row r="2021">
          <cell r="A2021">
            <v>176979118</v>
          </cell>
          <cell r="B2021" t="str">
            <v>СДРУЖЕНИЕ НА СОБСТВЕНИЦИТЕ "ОБЩИНА ПОМОРИЕ гр. ПОМОРИЕ МОРСКА - 18</v>
          </cell>
          <cell r="C2021" t="str">
            <v>МЖС</v>
          </cell>
          <cell r="D2021" t="str">
            <v>обл.БУРГАС</v>
          </cell>
          <cell r="E2021" t="str">
            <v>общ.ПОМОРИЕ</v>
          </cell>
          <cell r="F2021" t="str">
            <v>гр.ПОМОРИЕ</v>
          </cell>
          <cell r="G2021" t="str">
            <v>"ПРОФПРОЕКТ БЪЛГАРИЯ" ЕООД</v>
          </cell>
          <cell r="H2021" t="str">
            <v>441ППС035</v>
          </cell>
          <cell r="I2021">
            <v>42518</v>
          </cell>
          <cell r="J2021" t="str">
            <v>1978</v>
          </cell>
          <cell r="K2021">
            <v>4505</v>
          </cell>
          <cell r="L2021">
            <v>3015</v>
          </cell>
          <cell r="M2021">
            <v>252.3</v>
          </cell>
          <cell r="N2021">
            <v>92.2</v>
          </cell>
          <cell r="O2021">
            <v>333280</v>
          </cell>
          <cell r="P2021">
            <v>760682</v>
          </cell>
          <cell r="Q2021">
            <v>278000</v>
          </cell>
          <cell r="R2021">
            <v>0</v>
          </cell>
          <cell r="S2021" t="str">
            <v>F</v>
          </cell>
          <cell r="T2021" t="str">
            <v>С</v>
          </cell>
          <cell r="U2021" t="str">
            <v>Изолация на външна стена , Изолация на под, Изолация на покрив, Подмяна на дограма</v>
          </cell>
          <cell r="V2021">
            <v>482619</v>
          </cell>
          <cell r="W2021">
            <v>64.959999999999994</v>
          </cell>
          <cell r="X2021">
            <v>36873</v>
          </cell>
          <cell r="Y2021">
            <v>475686</v>
          </cell>
          <cell r="Z2021">
            <v>12.900600000000001</v>
          </cell>
          <cell r="AA2021" t="str">
            <v>„НП за ЕЕ на МЖС"</v>
          </cell>
          <cell r="AB2021">
            <v>63.44</v>
          </cell>
        </row>
        <row r="2022">
          <cell r="A2022">
            <v>176977843</v>
          </cell>
          <cell r="B2022" t="str">
            <v>СДРУЖЕНИЕ НА СОБСТВЕНИЦИТЕ "Община ПОМОРИЕ гр. ПОМОРИЕ ул.Д-р ПЕТЪР БЕРОН блок 7</v>
          </cell>
          <cell r="C2022" t="str">
            <v>МЖС</v>
          </cell>
          <cell r="D2022" t="str">
            <v>обл.БУРГАС</v>
          </cell>
          <cell r="E2022" t="str">
            <v>общ.ПОМОРИЕ</v>
          </cell>
          <cell r="F2022" t="str">
            <v>гр.ПОМОРИЕ</v>
          </cell>
          <cell r="G2022" t="str">
            <v>"ПРОФПРОЕКТ БЪЛГАРИЯ" ЕООД</v>
          </cell>
          <cell r="H2022" t="str">
            <v>441ППС036</v>
          </cell>
          <cell r="I2022">
            <v>42517</v>
          </cell>
          <cell r="J2022" t="str">
            <v>1989</v>
          </cell>
          <cell r="K2022">
            <v>2449</v>
          </cell>
          <cell r="L2022">
            <v>1825</v>
          </cell>
          <cell r="M2022">
            <v>268.5</v>
          </cell>
          <cell r="N2022">
            <v>97.9</v>
          </cell>
          <cell r="O2022">
            <v>252540</v>
          </cell>
          <cell r="P2022">
            <v>489944</v>
          </cell>
          <cell r="Q2022">
            <v>178600</v>
          </cell>
          <cell r="R2022">
            <v>0</v>
          </cell>
          <cell r="S2022" t="str">
            <v>F</v>
          </cell>
          <cell r="T2022" t="str">
            <v>С</v>
          </cell>
          <cell r="U2022" t="str">
            <v>Изолация на външна стена , Изолация на под, Изолация на покрив, Подмяна на дограма</v>
          </cell>
          <cell r="V2022">
            <v>311334</v>
          </cell>
          <cell r="W2022">
            <v>23.03</v>
          </cell>
          <cell r="X2022">
            <v>20300</v>
          </cell>
          <cell r="Y2022">
            <v>255073</v>
          </cell>
          <cell r="Z2022">
            <v>12.565099999999999</v>
          </cell>
          <cell r="AA2022" t="str">
            <v>„НП за ЕЕ на МЖС"</v>
          </cell>
          <cell r="AB2022">
            <v>63.54</v>
          </cell>
        </row>
        <row r="2023">
          <cell r="A2023">
            <v>176983465</v>
          </cell>
          <cell r="B2023" t="str">
            <v>СДРУЖЕНИЕ НА СОБСТВЕНИЦИТЕ "Община ПОМОРИЕ гр. ПОМОРИЕ ул. СОЛНА бл. 13</v>
          </cell>
          <cell r="C2023" t="str">
            <v>МЖС</v>
          </cell>
          <cell r="D2023" t="str">
            <v>обл.БУРГАС</v>
          </cell>
          <cell r="E2023" t="str">
            <v>общ.ПОМОРИЕ</v>
          </cell>
          <cell r="F2023" t="str">
            <v>гр.ПОМОРИЕ</v>
          </cell>
          <cell r="G2023" t="str">
            <v>"ПРОФПРОЕКТ БЪЛГАРИЯ" ЕООД</v>
          </cell>
          <cell r="H2023" t="str">
            <v>441ППС037</v>
          </cell>
          <cell r="I2023">
            <v>42518</v>
          </cell>
          <cell r="J2023" t="str">
            <v>1962</v>
          </cell>
          <cell r="K2023">
            <v>2266</v>
          </cell>
          <cell r="L2023">
            <v>1735</v>
          </cell>
          <cell r="M2023">
            <v>242.6</v>
          </cell>
          <cell r="N2023">
            <v>97.5</v>
          </cell>
          <cell r="O2023">
            <v>245325</v>
          </cell>
          <cell r="P2023">
            <v>420862</v>
          </cell>
          <cell r="Q2023">
            <v>169000</v>
          </cell>
          <cell r="R2023">
            <v>0</v>
          </cell>
          <cell r="S2023" t="str">
            <v>F</v>
          </cell>
          <cell r="T2023" t="str">
            <v>С</v>
          </cell>
          <cell r="U2023" t="str">
            <v>Изолация на външна стена , Изолация на под, Изолация на покрив, Подмяна на дограма</v>
          </cell>
          <cell r="V2023">
            <v>251782</v>
          </cell>
          <cell r="W2023">
            <v>41.83</v>
          </cell>
          <cell r="X2023">
            <v>20300</v>
          </cell>
          <cell r="Y2023">
            <v>286346</v>
          </cell>
          <cell r="Z2023">
            <v>14.105700000000001</v>
          </cell>
          <cell r="AA2023" t="str">
            <v>„НП за ЕЕ на МЖС"</v>
          </cell>
          <cell r="AB2023">
            <v>59.82</v>
          </cell>
        </row>
        <row r="2024">
          <cell r="A2024">
            <v>176979004</v>
          </cell>
          <cell r="B2024" t="str">
            <v>СДРУЖЕНИЕ НА СОБСТВЕНИЦИТЕ "град ПОМОРИЕ община ПОМОРИЕ квартал СВОБОДА блок 30"</v>
          </cell>
          <cell r="C2024" t="str">
            <v>МЖС</v>
          </cell>
          <cell r="D2024" t="str">
            <v>обл.БУРГАС</v>
          </cell>
          <cell r="E2024" t="str">
            <v>общ.ПОМОРИЕ</v>
          </cell>
          <cell r="F2024" t="str">
            <v>гр.ПОМОРИЕ</v>
          </cell>
          <cell r="G2024" t="str">
            <v>"ПРОФПРОЕКТ БЪЛГАРИЯ" ЕООД</v>
          </cell>
          <cell r="H2024" t="str">
            <v>441ППС038</v>
          </cell>
          <cell r="I2024">
            <v>42518</v>
          </cell>
          <cell r="J2024" t="str">
            <v>1992</v>
          </cell>
          <cell r="K2024">
            <v>3147</v>
          </cell>
          <cell r="L2024">
            <v>2346</v>
          </cell>
          <cell r="M2024">
            <v>198.8</v>
          </cell>
          <cell r="N2024">
            <v>77.86</v>
          </cell>
          <cell r="O2024">
            <v>227502</v>
          </cell>
          <cell r="P2024">
            <v>466488</v>
          </cell>
          <cell r="Q2024">
            <v>182650</v>
          </cell>
          <cell r="R2024">
            <v>0</v>
          </cell>
          <cell r="S2024" t="str">
            <v>E</v>
          </cell>
          <cell r="T2024" t="str">
            <v>B</v>
          </cell>
          <cell r="U2024" t="str">
            <v>Изолация на външна стена , Изолация на под, Изолация на покрив, Подмяна на дограма</v>
          </cell>
          <cell r="V2024">
            <v>283837</v>
          </cell>
          <cell r="W2024">
            <v>36.83</v>
          </cell>
          <cell r="X2024">
            <v>21252</v>
          </cell>
          <cell r="Y2024">
            <v>262308</v>
          </cell>
          <cell r="Z2024">
            <v>12.342700000000001</v>
          </cell>
          <cell r="AA2024" t="str">
            <v>„НП за ЕЕ на МЖС"</v>
          </cell>
          <cell r="AB2024">
            <v>60.84</v>
          </cell>
        </row>
        <row r="2025">
          <cell r="A2025">
            <v>176866217</v>
          </cell>
          <cell r="B2025" t="str">
            <v>СДРУЖЕНИЕ НА СОБСТВЕНИЦИТЕ "РОЗА-СЛЪНЧЕВ БРЯГ"</v>
          </cell>
          <cell r="C2025" t="str">
            <v>МЖС-СЛЪНЧЕВ БРЯГ, БЛ. "РОЗА"</v>
          </cell>
          <cell r="D2025" t="str">
            <v>обл.БУРГАС</v>
          </cell>
          <cell r="E2025" t="str">
            <v>общ.НЕСЕБЪР</v>
          </cell>
          <cell r="F2025" t="str">
            <v>гр.НЕСЕБЪР</v>
          </cell>
          <cell r="G2025" t="str">
            <v>"ПРОФПРОЕКТ БЪЛГАРИЯ" ЕООД</v>
          </cell>
          <cell r="H2025" t="str">
            <v>441ППС040</v>
          </cell>
          <cell r="I2025">
            <v>42657</v>
          </cell>
          <cell r="J2025" t="str">
            <v>1967</v>
          </cell>
          <cell r="K2025">
            <v>4838</v>
          </cell>
          <cell r="L2025">
            <v>3610</v>
          </cell>
          <cell r="M2025">
            <v>245.6</v>
          </cell>
          <cell r="N2025">
            <v>88.8</v>
          </cell>
          <cell r="O2025">
            <v>550625</v>
          </cell>
          <cell r="P2025">
            <v>886628</v>
          </cell>
          <cell r="Q2025">
            <v>320600</v>
          </cell>
          <cell r="R2025">
            <v>0</v>
          </cell>
          <cell r="S2025" t="str">
            <v>G</v>
          </cell>
          <cell r="T2025" t="str">
            <v>С</v>
          </cell>
          <cell r="U2025" t="str">
            <v>Изолация на външна стена , Изолация на под, Изолация на покрив, Подмяна на дограма</v>
          </cell>
          <cell r="V2025">
            <v>565997</v>
          </cell>
          <cell r="W2025">
            <v>126.327</v>
          </cell>
          <cell r="X2025">
            <v>49735</v>
          </cell>
          <cell r="Y2025">
            <v>569676</v>
          </cell>
          <cell r="Z2025">
            <v>11.4542</v>
          </cell>
          <cell r="AA2025" t="str">
            <v>„НП за ЕЕ на МЖС"</v>
          </cell>
          <cell r="AB2025">
            <v>63.83</v>
          </cell>
        </row>
        <row r="2026">
          <cell r="A2026">
            <v>176943702</v>
          </cell>
          <cell r="B2026" t="str">
            <v>СДРУЖЕНИЕ НА СОБСТВЕНИЦИТЕ "СТРАНДЖА 1- СЛЪНЧЕВ БРЯГ"</v>
          </cell>
          <cell r="C2026" t="str">
            <v>МЖС-НЕСЕБЪР, БЛ. "СТРАНДЖА"</v>
          </cell>
          <cell r="D2026" t="str">
            <v>обл.БУРГАС</v>
          </cell>
          <cell r="E2026" t="str">
            <v>общ.НЕСЕБЪР</v>
          </cell>
          <cell r="F2026" t="str">
            <v>гр.НЕСЕБЪР</v>
          </cell>
          <cell r="G2026" t="str">
            <v>"ПРОФПРОЕКТ БЪЛГАРИЯ" ЕООД</v>
          </cell>
          <cell r="H2026" t="str">
            <v>441ППС041</v>
          </cell>
          <cell r="I2026">
            <v>42657</v>
          </cell>
          <cell r="J2026" t="str">
            <v>1970</v>
          </cell>
          <cell r="K2026">
            <v>4838</v>
          </cell>
          <cell r="L2026">
            <v>3640</v>
          </cell>
          <cell r="M2026">
            <v>285.8</v>
          </cell>
          <cell r="N2026">
            <v>90.3</v>
          </cell>
          <cell r="O2026">
            <v>599635</v>
          </cell>
          <cell r="P2026">
            <v>1040177</v>
          </cell>
          <cell r="Q2026">
            <v>328700</v>
          </cell>
          <cell r="R2026">
            <v>0</v>
          </cell>
          <cell r="S2026" t="str">
            <v>G</v>
          </cell>
          <cell r="T2026" t="str">
            <v>С</v>
          </cell>
          <cell r="U2026" t="str">
            <v>Изолация на външна стена , Изолация на под, Изолация на покрив, Подмяна на дограма</v>
          </cell>
          <cell r="V2026">
            <v>711393</v>
          </cell>
          <cell r="W2026">
            <v>85.78</v>
          </cell>
          <cell r="X2026">
            <v>51220</v>
          </cell>
          <cell r="Y2026">
            <v>610902</v>
          </cell>
          <cell r="Z2026">
            <v>11.927</v>
          </cell>
          <cell r="AA2026" t="str">
            <v>„НП за ЕЕ на МЖС"</v>
          </cell>
          <cell r="AB2026">
            <v>68.39</v>
          </cell>
        </row>
        <row r="2027">
          <cell r="A2027">
            <v>875856</v>
          </cell>
          <cell r="B2027" t="str">
            <v>ОБЩИНА ПОПОВО</v>
          </cell>
          <cell r="C2027" t="str">
            <v>СГРАДА към ПБЗН, подобект №2</v>
          </cell>
          <cell r="D2027" t="str">
            <v>обл.ТЪРГОВИЩЕ</v>
          </cell>
          <cell r="E2027" t="str">
            <v>общ.ПОПОВО</v>
          </cell>
          <cell r="F2027" t="str">
            <v>гр.ПОПОВО</v>
          </cell>
          <cell r="G2027" t="str">
            <v>"ЕНЕРДЖИДИЗАЙН" ЕООД</v>
          </cell>
          <cell r="H2027" t="str">
            <v>443ЕНД013</v>
          </cell>
          <cell r="I2027">
            <v>42515</v>
          </cell>
          <cell r="J2027" t="str">
            <v>1982</v>
          </cell>
          <cell r="K2027">
            <v>405.77</v>
          </cell>
          <cell r="L2027">
            <v>418</v>
          </cell>
          <cell r="M2027">
            <v>702.7</v>
          </cell>
          <cell r="N2027">
            <v>117.6</v>
          </cell>
          <cell r="O2027">
            <v>134231</v>
          </cell>
          <cell r="P2027">
            <v>291387</v>
          </cell>
          <cell r="Q2027">
            <v>49150</v>
          </cell>
          <cell r="R2027">
            <v>0</v>
          </cell>
          <cell r="S2027" t="str">
            <v>G</v>
          </cell>
          <cell r="T2027" t="str">
            <v>B</v>
          </cell>
          <cell r="U2027" t="str">
            <v>Изолация на външна стена , Изолация на покрив, Мерки по котелна инсталация(Отопление и вентилация), Мерки по осветление, Мерки по прибори за измерване ,контрол и управление, Подмяна на дограма</v>
          </cell>
          <cell r="V2027">
            <v>244556</v>
          </cell>
          <cell r="W2027">
            <v>93.68</v>
          </cell>
          <cell r="X2027">
            <v>56134.8</v>
          </cell>
          <cell r="Y2027">
            <v>163176</v>
          </cell>
          <cell r="Z2027">
            <v>2.9068000000000001</v>
          </cell>
          <cell r="AA2027" t="str">
            <v>ОП РР „Енергийно обн. на бълг. домове"</v>
          </cell>
          <cell r="AB2027">
            <v>83.92</v>
          </cell>
        </row>
        <row r="2028">
          <cell r="A2028">
            <v>176827690</v>
          </cell>
          <cell r="B2028" t="str">
            <v>СДРУЖЕНИЕ НА СОБСТВЕНИЦИТЕ СЛИВЕН-СИНИ КАМЪНИ-2</v>
          </cell>
          <cell r="C2028" t="str">
            <v>МЖС БЛ 2 СИНИ КАМЪНИ СЛИВЕН</v>
          </cell>
          <cell r="D2028" t="str">
            <v>обл.СЛИВЕН</v>
          </cell>
          <cell r="E2028" t="str">
            <v>общ.СЛИВЕН</v>
          </cell>
          <cell r="F2028" t="str">
            <v>гр.СЛИВЕН</v>
          </cell>
          <cell r="G2028" t="str">
            <v>"ПРОДЖЕКТ ПЛАНИНГ ЕНД МЕНИДЖМЪНТ" ООД</v>
          </cell>
          <cell r="H2028" t="str">
            <v>445ППМ014</v>
          </cell>
          <cell r="I2028">
            <v>42550</v>
          </cell>
          <cell r="J2028" t="str">
            <v>1984</v>
          </cell>
          <cell r="K2028">
            <v>6804.54</v>
          </cell>
          <cell r="L2028">
            <v>6321</v>
          </cell>
          <cell r="M2028">
            <v>119.7</v>
          </cell>
          <cell r="N2028">
            <v>84</v>
          </cell>
          <cell r="O2028">
            <v>447379</v>
          </cell>
          <cell r="P2028">
            <v>757019</v>
          </cell>
          <cell r="Q2028">
            <v>531548</v>
          </cell>
          <cell r="R2028">
            <v>0</v>
          </cell>
          <cell r="S2028" t="str">
            <v>E</v>
          </cell>
          <cell r="T2028" t="str">
            <v>С</v>
          </cell>
          <cell r="U2028" t="str">
            <v>Изолация на външна стена , Изолация на под, Изолация на покрив, Мерки по осветление, Подмяна на дограма</v>
          </cell>
          <cell r="V2028">
            <v>228406</v>
          </cell>
          <cell r="W2028">
            <v>69.3</v>
          </cell>
          <cell r="X2028">
            <v>33894.44</v>
          </cell>
          <cell r="Y2028">
            <v>666284.09</v>
          </cell>
          <cell r="Z2028">
            <v>19.657599999999999</v>
          </cell>
          <cell r="AA2028" t="str">
            <v>„НП за ЕЕ на МЖС"</v>
          </cell>
          <cell r="AB2028">
            <v>30.17</v>
          </cell>
        </row>
        <row r="2029">
          <cell r="A2029">
            <v>176911430</v>
          </cell>
          <cell r="B2029" t="str">
            <v>Сдружение на собствениците "гр. Благоевград, ж.к. "Запад" бл. 22, 23"</v>
          </cell>
          <cell r="C2029" t="str">
            <v>МЖС-БЛАГОЕВГРАД, "ЗАПАД" БЛ. 22, 23</v>
          </cell>
          <cell r="D2029" t="str">
            <v>обл.БЛАГОЕВГРАД</v>
          </cell>
          <cell r="E2029" t="str">
            <v>общ.БЛАГОЕВГРАД</v>
          </cell>
          <cell r="F2029" t="str">
            <v>гр.БЛАГОЕВГРАД</v>
          </cell>
          <cell r="G2029" t="str">
            <v>"Билденерджи" ООД</v>
          </cell>
          <cell r="H2029" t="str">
            <v>446БДЕ025</v>
          </cell>
          <cell r="I2029">
            <v>42537</v>
          </cell>
          <cell r="J2029" t="str">
            <v>1980</v>
          </cell>
          <cell r="K2029">
            <v>3944.4</v>
          </cell>
          <cell r="L2029">
            <v>3451.2</v>
          </cell>
          <cell r="M2029">
            <v>117</v>
          </cell>
          <cell r="N2029">
            <v>75.099999999999994</v>
          </cell>
          <cell r="O2029">
            <v>248613</v>
          </cell>
          <cell r="P2029">
            <v>403817</v>
          </cell>
          <cell r="Q2029">
            <v>259198</v>
          </cell>
          <cell r="R2029">
            <v>0</v>
          </cell>
          <cell r="S2029" t="str">
            <v>E</v>
          </cell>
          <cell r="T2029" t="str">
            <v>С</v>
          </cell>
          <cell r="U2029" t="str">
            <v>Изолация на външна стена , Изолация на под, Изолация на покрив, Мерки по осветление, Подмяна на дограма</v>
          </cell>
          <cell r="V2029">
            <v>144619</v>
          </cell>
          <cell r="W2029">
            <v>57.99</v>
          </cell>
          <cell r="X2029">
            <v>18573</v>
          </cell>
          <cell r="Y2029">
            <v>358540</v>
          </cell>
          <cell r="Z2029">
            <v>19.304300000000001</v>
          </cell>
          <cell r="AA2029" t="str">
            <v>„НП за ЕЕ на МЖС"</v>
          </cell>
          <cell r="AB2029">
            <v>35.81</v>
          </cell>
        </row>
        <row r="2030">
          <cell r="A2030">
            <v>176824356</v>
          </cell>
          <cell r="B2030" t="str">
            <v>Сдружение на собствениците"гр. Благоевград, ж.к. Запад бл.27, 28"</v>
          </cell>
          <cell r="C2030" t="str">
            <v>МЖС-БЛАГОЕВГРАД, "ЗАПАД" БЛ. 28</v>
          </cell>
          <cell r="D2030" t="str">
            <v>обл.БЛАГОЕВГРАД</v>
          </cell>
          <cell r="E2030" t="str">
            <v>общ.БЛАГОЕВГРАД</v>
          </cell>
          <cell r="F2030" t="str">
            <v>гр.БЛАГОЕВГРАД</v>
          </cell>
          <cell r="G2030" t="str">
            <v>"Билденерджи" ООД</v>
          </cell>
          <cell r="H2030" t="str">
            <v>446БДЕ026</v>
          </cell>
          <cell r="I2030">
            <v>42537</v>
          </cell>
          <cell r="J2030" t="str">
            <v>1977</v>
          </cell>
          <cell r="K2030">
            <v>3116.3</v>
          </cell>
          <cell r="L2030">
            <v>2996</v>
          </cell>
          <cell r="M2030">
            <v>137.80000000000001</v>
          </cell>
          <cell r="N2030">
            <v>71.599999999999994</v>
          </cell>
          <cell r="O2030">
            <v>213491</v>
          </cell>
          <cell r="P2030">
            <v>412733</v>
          </cell>
          <cell r="Q2030">
            <v>214382</v>
          </cell>
          <cell r="R2030">
            <v>0</v>
          </cell>
          <cell r="S2030" t="str">
            <v>E</v>
          </cell>
          <cell r="T2030" t="str">
            <v>С</v>
          </cell>
          <cell r="U2030" t="str">
            <v>Изолация на външна стена , Изолация на под, Изолация на покрив, Мерки по осветление, Подмяна на дограма</v>
          </cell>
          <cell r="V2030">
            <v>198351</v>
          </cell>
          <cell r="W2030">
            <v>67.11</v>
          </cell>
          <cell r="X2030">
            <v>22754</v>
          </cell>
          <cell r="Y2030">
            <v>389249</v>
          </cell>
          <cell r="Z2030">
            <v>17.1068</v>
          </cell>
          <cell r="AA2030" t="str">
            <v>„НП за ЕЕ на МЖС"</v>
          </cell>
          <cell r="AB2030">
            <v>48.05</v>
          </cell>
        </row>
        <row r="2031">
          <cell r="A2031">
            <v>176842752</v>
          </cell>
          <cell r="B2031" t="str">
            <v>Сдружение на собствениците "гр. Благоевград, жк Струмско, ул. Броди бл.40"</v>
          </cell>
          <cell r="C2031" t="str">
            <v>МЖС-БЛАГОЕВГРАД, "БРОДИ" бл. 40</v>
          </cell>
          <cell r="D2031" t="str">
            <v>обл.БЛАГОЕВГРАД</v>
          </cell>
          <cell r="E2031" t="str">
            <v>общ.БЛАГОЕВГРАД</v>
          </cell>
          <cell r="F2031" t="str">
            <v>гр.БЛАГОЕВГРАД</v>
          </cell>
          <cell r="G2031" t="str">
            <v>"Билденерджи" ООД</v>
          </cell>
          <cell r="H2031" t="str">
            <v>446БДЕ027</v>
          </cell>
          <cell r="I2031">
            <v>42537</v>
          </cell>
          <cell r="J2031" t="str">
            <v>1978</v>
          </cell>
          <cell r="K2031">
            <v>4885.8</v>
          </cell>
          <cell r="L2031">
            <v>4445.8</v>
          </cell>
          <cell r="M2031">
            <v>131.1</v>
          </cell>
          <cell r="N2031">
            <v>77.400000000000006</v>
          </cell>
          <cell r="O2031">
            <v>312761</v>
          </cell>
          <cell r="P2031">
            <v>582902</v>
          </cell>
          <cell r="Q2031">
            <v>344166</v>
          </cell>
          <cell r="R2031">
            <v>0</v>
          </cell>
          <cell r="S2031" t="str">
            <v>E</v>
          </cell>
          <cell r="T2031" t="str">
            <v>С</v>
          </cell>
          <cell r="U2031" t="str">
            <v>Изолация на външна стена , Изолация на под, Изолация на покрив, Мерки по осветление, Подмяна на дограма</v>
          </cell>
          <cell r="V2031">
            <v>238736</v>
          </cell>
          <cell r="W2031">
            <v>90.17</v>
          </cell>
          <cell r="X2031">
            <v>29437</v>
          </cell>
          <cell r="Y2031">
            <v>522742</v>
          </cell>
          <cell r="Z2031">
            <v>17.757899999999999</v>
          </cell>
          <cell r="AA2031" t="str">
            <v>„НП за ЕЕ на МЖС"</v>
          </cell>
          <cell r="AB2031">
            <v>40.950000000000003</v>
          </cell>
        </row>
        <row r="2032">
          <cell r="A2032">
            <v>176875856</v>
          </cell>
          <cell r="B2032" t="str">
            <v>Сдружение на собствениците "гр. Благоевград, ул. "Даме Груев" N 32"</v>
          </cell>
          <cell r="C2032" t="str">
            <v>МЖС-БЛАГОЕВГРАД, "ДАМЕ ГРУЕВ" 32</v>
          </cell>
          <cell r="D2032" t="str">
            <v>обл.БЛАГОЕВГРАД</v>
          </cell>
          <cell r="E2032" t="str">
            <v>общ.БЛАГОЕВГРАД</v>
          </cell>
          <cell r="F2032" t="str">
            <v>гр.БЛАГОЕВГРАД</v>
          </cell>
          <cell r="G2032" t="str">
            <v>"Билденерджи" ООД</v>
          </cell>
          <cell r="H2032" t="str">
            <v>446БДЕ028</v>
          </cell>
          <cell r="I2032">
            <v>42545</v>
          </cell>
          <cell r="J2032" t="str">
            <v>1970</v>
          </cell>
          <cell r="K2032">
            <v>7863.7</v>
          </cell>
          <cell r="L2032">
            <v>7143.7</v>
          </cell>
          <cell r="M2032">
            <v>139</v>
          </cell>
          <cell r="N2032">
            <v>73.599999999999994</v>
          </cell>
          <cell r="O2032">
            <v>590307</v>
          </cell>
          <cell r="P2032">
            <v>992699</v>
          </cell>
          <cell r="Q2032">
            <v>525490</v>
          </cell>
          <cell r="R2032">
            <v>0</v>
          </cell>
          <cell r="S2032" t="str">
            <v>E</v>
          </cell>
          <cell r="T2032" t="str">
            <v>С</v>
          </cell>
          <cell r="U2032" t="str">
            <v>Изолация на външна стена , Изолация на под, Изолация на покрив, Мерки по осветление, Подмяна на дограма</v>
          </cell>
          <cell r="V2032">
            <v>475415</v>
          </cell>
          <cell r="W2032">
            <v>267.38</v>
          </cell>
          <cell r="X2032">
            <v>68201</v>
          </cell>
          <cell r="Y2032">
            <v>732171</v>
          </cell>
          <cell r="Z2032">
            <v>10.7354</v>
          </cell>
          <cell r="AA2032" t="str">
            <v>„НП за ЕЕ на МЖС"</v>
          </cell>
          <cell r="AB2032">
            <v>47.89</v>
          </cell>
        </row>
        <row r="2033">
          <cell r="A2033">
            <v>176842436</v>
          </cell>
          <cell r="B2033" t="str">
            <v>Сдружение на собствениците "гр. Благоевград, жк Струмско, ул. Броди бл. 42, 44</v>
          </cell>
          <cell r="C2033" t="str">
            <v>МЖС-БЛАГОЕВГРАД, "БРОДИ" БЛ. 42</v>
          </cell>
          <cell r="D2033" t="str">
            <v>обл.БЛАГОЕВГРАД</v>
          </cell>
          <cell r="E2033" t="str">
            <v>общ.БЛАГОЕВГРАД</v>
          </cell>
          <cell r="F2033" t="str">
            <v>гр.БЛАГОЕВГРАД</v>
          </cell>
          <cell r="G2033" t="str">
            <v>"Билденерджи" ООД</v>
          </cell>
          <cell r="H2033" t="str">
            <v>446БДЕ029</v>
          </cell>
          <cell r="I2033">
            <v>42545</v>
          </cell>
          <cell r="J2033" t="str">
            <v>1978</v>
          </cell>
          <cell r="K2033">
            <v>5840.9</v>
          </cell>
          <cell r="L2033">
            <v>5224.8999999999996</v>
          </cell>
          <cell r="M2033">
            <v>198.7</v>
          </cell>
          <cell r="N2033">
            <v>88.4</v>
          </cell>
          <cell r="O2033">
            <v>449027</v>
          </cell>
          <cell r="P2033">
            <v>1038361</v>
          </cell>
          <cell r="Q2033">
            <v>461991</v>
          </cell>
          <cell r="R2033">
            <v>0</v>
          </cell>
          <cell r="S2033" t="str">
            <v>F</v>
          </cell>
          <cell r="T2033" t="str">
            <v>С</v>
          </cell>
          <cell r="U2033" t="str">
            <v>Изолация на външна стена , Изолация на под, Изолация на покрив, Мерки по осветление, Подмяна на дограма</v>
          </cell>
          <cell r="V2033">
            <v>576371</v>
          </cell>
          <cell r="W2033">
            <v>109.86</v>
          </cell>
          <cell r="X2033">
            <v>47456</v>
          </cell>
          <cell r="Y2033">
            <v>779056</v>
          </cell>
          <cell r="Z2033">
            <v>16.4163</v>
          </cell>
          <cell r="AA2033" t="str">
            <v>„НП за ЕЕ на МЖС"</v>
          </cell>
          <cell r="AB2033">
            <v>55.5</v>
          </cell>
        </row>
        <row r="2034">
          <cell r="A2034">
            <v>176884182</v>
          </cell>
          <cell r="B2034" t="str">
            <v>Сдружение на собствениците "ул. Д-р Христо Татарчев 28", гр. Благоевград</v>
          </cell>
          <cell r="C2034" t="str">
            <v>МЖС-БЛАГОЕВГРАД, "ХР. ТАТАРЧЕВ" 28</v>
          </cell>
          <cell r="D2034" t="str">
            <v>обл.БЛАГОЕВГРАД</v>
          </cell>
          <cell r="E2034" t="str">
            <v>общ.БЛАГОЕВГРАД</v>
          </cell>
          <cell r="F2034" t="str">
            <v>гр.БЛАГОЕВГРАД</v>
          </cell>
          <cell r="G2034" t="str">
            <v>"Билденерджи" ООД</v>
          </cell>
          <cell r="H2034" t="str">
            <v>446БДЕ030</v>
          </cell>
          <cell r="I2034">
            <v>42537</v>
          </cell>
          <cell r="J2034" t="str">
            <v>1972</v>
          </cell>
          <cell r="K2034">
            <v>4761.8999999999996</v>
          </cell>
          <cell r="L2034">
            <v>4462.8999999999996</v>
          </cell>
          <cell r="M2034">
            <v>159.5</v>
          </cell>
          <cell r="N2034">
            <v>72.2</v>
          </cell>
          <cell r="O2034">
            <v>304278</v>
          </cell>
          <cell r="P2034">
            <v>711753</v>
          </cell>
          <cell r="Q2034">
            <v>322365</v>
          </cell>
          <cell r="R2034">
            <v>216206</v>
          </cell>
          <cell r="S2034" t="str">
            <v>E</v>
          </cell>
          <cell r="T2034" t="str">
            <v>С</v>
          </cell>
          <cell r="U2034" t="str">
            <v>Изолация на външна стена , Изолация на под, Изолация на покрив, Мерки по осветление, Подмяна на дограма</v>
          </cell>
          <cell r="V2034">
            <v>389388</v>
          </cell>
          <cell r="W2034">
            <v>150.03</v>
          </cell>
          <cell r="X2034">
            <v>48670</v>
          </cell>
          <cell r="Y2034">
            <v>620322</v>
          </cell>
          <cell r="Z2034">
            <v>12.7454</v>
          </cell>
          <cell r="AA2034" t="str">
            <v>„НП за ЕЕ на МЖС"</v>
          </cell>
          <cell r="AB2034">
            <v>54.7</v>
          </cell>
        </row>
        <row r="2035">
          <cell r="A2035">
            <v>176831429</v>
          </cell>
          <cell r="B2035" t="str">
            <v>Сдружение на собствениците "гр. Благоевград, ж.к. "Струмско", ул. "Струма" бл. 17, 19"</v>
          </cell>
          <cell r="C2035" t="str">
            <v>МЖС-БЛАГОЕВГРАД, "СТРУМСКО" БЛ. 17, 19</v>
          </cell>
          <cell r="D2035" t="str">
            <v>обл.БЛАГОЕВГРАД</v>
          </cell>
          <cell r="E2035" t="str">
            <v>общ.БЛАГОЕВГРАД</v>
          </cell>
          <cell r="F2035" t="str">
            <v>гр.БЛАГОЕВГРАД</v>
          </cell>
          <cell r="G2035" t="str">
            <v>"Билденерджи" ООД</v>
          </cell>
          <cell r="H2035" t="str">
            <v>446БДЕ031</v>
          </cell>
          <cell r="I2035">
            <v>42552</v>
          </cell>
          <cell r="J2035" t="str">
            <v>1977</v>
          </cell>
          <cell r="K2035">
            <v>7177.8</v>
          </cell>
          <cell r="L2035">
            <v>6457.8</v>
          </cell>
          <cell r="M2035">
            <v>230</v>
          </cell>
          <cell r="N2035">
            <v>55.6</v>
          </cell>
          <cell r="O2035">
            <v>731085</v>
          </cell>
          <cell r="P2035">
            <v>1485661</v>
          </cell>
          <cell r="Q2035">
            <v>359145</v>
          </cell>
          <cell r="R2035">
            <v>0</v>
          </cell>
          <cell r="S2035" t="str">
            <v>G</v>
          </cell>
          <cell r="T2035" t="str">
            <v>С</v>
          </cell>
          <cell r="U2035" t="str">
            <v>Изолация на външна стена , Изолация на под, Изолация на покрив, Мерки по осветление, Подмяна на дограма</v>
          </cell>
          <cell r="V2035">
            <v>1126518</v>
          </cell>
          <cell r="W2035">
            <v>256.79000000000002</v>
          </cell>
          <cell r="X2035">
            <v>90716</v>
          </cell>
          <cell r="Y2035">
            <v>709383</v>
          </cell>
          <cell r="Z2035">
            <v>7.8197999999999999</v>
          </cell>
          <cell r="AA2035" t="str">
            <v>„НП за ЕЕ на МЖС"</v>
          </cell>
          <cell r="AB2035">
            <v>75.819999999999993</v>
          </cell>
        </row>
        <row r="2036">
          <cell r="A2036">
            <v>176862150</v>
          </cell>
          <cell r="B2036" t="str">
            <v>Сдружение на собствениците "гр.Благоевград, ж.к. Запад бл. 25, 26"</v>
          </cell>
          <cell r="C2036" t="str">
            <v>МЖС-БЛАГОЕВГРАД, "ЗАПАД" БЛ. 25, БЛ. 26</v>
          </cell>
          <cell r="D2036" t="str">
            <v>обл.БЛАГОЕВГРАД</v>
          </cell>
          <cell r="E2036" t="str">
            <v>общ.БЛАГОЕВГРАД</v>
          </cell>
          <cell r="F2036" t="str">
            <v>гр.БЛАГОЕВГРАД</v>
          </cell>
          <cell r="G2036" t="str">
            <v>"Билденерджи" ООД</v>
          </cell>
          <cell r="H2036" t="str">
            <v>446БДЕ032</v>
          </cell>
          <cell r="I2036">
            <v>42552</v>
          </cell>
          <cell r="J2036">
            <v>0</v>
          </cell>
          <cell r="K2036">
            <v>0</v>
          </cell>
          <cell r="L2036">
            <v>0</v>
          </cell>
          <cell r="M2036">
            <v>125</v>
          </cell>
          <cell r="N2036">
            <v>80.8</v>
          </cell>
          <cell r="O2036">
            <v>221294</v>
          </cell>
          <cell r="P2036">
            <v>417871</v>
          </cell>
          <cell r="Q2036">
            <v>270244</v>
          </cell>
          <cell r="R2036">
            <v>0</v>
          </cell>
          <cell r="S2036" t="str">
            <v>E</v>
          </cell>
          <cell r="T2036" t="str">
            <v>С</v>
          </cell>
          <cell r="U2036" t="str">
            <v>Изолация на външна стена , Изолация на под, Изолация на покрив, Мерки по осветление, Подмяна на дограма</v>
          </cell>
          <cell r="V2036">
            <v>147628</v>
          </cell>
          <cell r="W2036">
            <v>40.909999999999997</v>
          </cell>
          <cell r="X2036">
            <v>14952</v>
          </cell>
          <cell r="Y2036">
            <v>269134</v>
          </cell>
          <cell r="Z2036">
            <v>17.9998</v>
          </cell>
          <cell r="AA2036" t="str">
            <v>„НП за ЕЕ на МЖС"</v>
          </cell>
          <cell r="AB2036">
            <v>35.32</v>
          </cell>
        </row>
        <row r="2037">
          <cell r="A2037">
            <v>176911423</v>
          </cell>
          <cell r="B2037" t="str">
            <v>Сдружение на собствениците "гр. Благоевград, ж.к. "Еленово" бл. 139,140,141"</v>
          </cell>
          <cell r="C2037" t="str">
            <v>МЖС-БЛАГОЕВГРАД, "ЕЛЕНОВО" БЛ. 139, 140, 141</v>
          </cell>
          <cell r="D2037" t="str">
            <v>обл.БЛАГОЕВГРАД</v>
          </cell>
          <cell r="E2037" t="str">
            <v>общ.БЛАГОЕВГРАД</v>
          </cell>
          <cell r="F2037" t="str">
            <v>гр.БЛАГОЕВГРАД</v>
          </cell>
          <cell r="G2037" t="str">
            <v>"Билденерджи" ООД</v>
          </cell>
          <cell r="H2037" t="str">
            <v>446БДЕ033</v>
          </cell>
          <cell r="I2037">
            <v>42552</v>
          </cell>
          <cell r="J2037" t="str">
            <v>1982</v>
          </cell>
          <cell r="K2037">
            <v>3518.8</v>
          </cell>
          <cell r="L2037">
            <v>3260.8</v>
          </cell>
          <cell r="M2037">
            <v>170.6</v>
          </cell>
          <cell r="N2037">
            <v>83.9</v>
          </cell>
          <cell r="O2037">
            <v>281569</v>
          </cell>
          <cell r="P2037">
            <v>556238</v>
          </cell>
          <cell r="Q2037">
            <v>273564</v>
          </cell>
          <cell r="R2037">
            <v>0</v>
          </cell>
          <cell r="S2037" t="str">
            <v>F</v>
          </cell>
          <cell r="T2037" t="str">
            <v>С</v>
          </cell>
          <cell r="U2037" t="str">
            <v>Изолация на външна стена , Изолация на под, Изолация на покрив, Мерки по осветление, Подмяна на дограма</v>
          </cell>
          <cell r="V2037">
            <v>282673</v>
          </cell>
          <cell r="W2037">
            <v>93.43</v>
          </cell>
          <cell r="X2037">
            <v>31938</v>
          </cell>
          <cell r="Y2037">
            <v>474703</v>
          </cell>
          <cell r="Z2037">
            <v>14.863200000000001</v>
          </cell>
          <cell r="AA2037" t="str">
            <v>„НП за ЕЕ на МЖС"</v>
          </cell>
          <cell r="AB2037">
            <v>50.81</v>
          </cell>
        </row>
        <row r="2038">
          <cell r="A2038">
            <v>176932677</v>
          </cell>
          <cell r="B2038" t="str">
            <v>Сдружение на собствениците " гр. Благоевград, ул. Марица # 29"</v>
          </cell>
          <cell r="C2038" t="str">
            <v>МЖС-БЛАГОЕВГРАД, "МАРИЦА" БЛ. 29</v>
          </cell>
          <cell r="D2038" t="str">
            <v>обл.БЛАГОЕВГРАД</v>
          </cell>
          <cell r="E2038" t="str">
            <v>общ.БЛАГОЕВГРАД</v>
          </cell>
          <cell r="F2038" t="str">
            <v>гр.БЛАГОЕВГРАД</v>
          </cell>
          <cell r="G2038" t="str">
            <v>"Билденерджи" ООД</v>
          </cell>
          <cell r="H2038" t="str">
            <v>446БДЕ034</v>
          </cell>
          <cell r="I2038">
            <v>42552</v>
          </cell>
          <cell r="J2038" t="str">
            <v>1971</v>
          </cell>
          <cell r="K2038">
            <v>7368</v>
          </cell>
          <cell r="L2038">
            <v>7059.9</v>
          </cell>
          <cell r="M2038">
            <v>161.19999999999999</v>
          </cell>
          <cell r="N2038">
            <v>76</v>
          </cell>
          <cell r="O2038">
            <v>511734</v>
          </cell>
          <cell r="P2038">
            <v>1279486</v>
          </cell>
          <cell r="Q2038">
            <v>536231</v>
          </cell>
          <cell r="R2038">
            <v>0</v>
          </cell>
          <cell r="S2038" t="str">
            <v>E</v>
          </cell>
          <cell r="T2038" t="str">
            <v>С</v>
          </cell>
          <cell r="U2038" t="str">
            <v>Изолация на външна стена , Изолация на под, Изолация на покрив, Мерки по осветление, Подмяна на дограма</v>
          </cell>
          <cell r="V2038">
            <v>743254</v>
          </cell>
          <cell r="W2038">
            <v>165.04</v>
          </cell>
          <cell r="X2038">
            <v>66319</v>
          </cell>
          <cell r="Y2038">
            <v>729382</v>
          </cell>
          <cell r="Z2038">
            <v>10.997999999999999</v>
          </cell>
          <cell r="AA2038" t="str">
            <v>„НП за ЕЕ на МЖС"</v>
          </cell>
          <cell r="AB2038">
            <v>58.09</v>
          </cell>
        </row>
        <row r="2039">
          <cell r="A2039">
            <v>176887381</v>
          </cell>
          <cell r="B2039" t="str">
            <v>СДРУЖЕНИЕ на СОБСТВЕНИЦИТЕ "ул. "ХАН КРУМ" # 8, гр. КАРЛОВО</v>
          </cell>
          <cell r="C2039" t="str">
            <v>МЖС</v>
          </cell>
          <cell r="D2039" t="str">
            <v>обл.ПЛОВДИВ</v>
          </cell>
          <cell r="E2039" t="str">
            <v>общ.КАРЛОВО</v>
          </cell>
          <cell r="F2039" t="str">
            <v>гр.КАРЛОВО</v>
          </cell>
          <cell r="G2039" t="str">
            <v>"Билденерджи" ООД</v>
          </cell>
          <cell r="H2039" t="str">
            <v>446БДЕ036</v>
          </cell>
          <cell r="I2039">
            <v>42558</v>
          </cell>
          <cell r="J2039" t="str">
            <v>1978</v>
          </cell>
          <cell r="K2039">
            <v>3941</v>
          </cell>
          <cell r="L2039">
            <v>3700</v>
          </cell>
          <cell r="M2039">
            <v>246.5</v>
          </cell>
          <cell r="N2039">
            <v>72</v>
          </cell>
          <cell r="O2039">
            <v>359622</v>
          </cell>
          <cell r="P2039">
            <v>911963</v>
          </cell>
          <cell r="Q2039">
            <v>266000</v>
          </cell>
          <cell r="R2039">
            <v>0</v>
          </cell>
          <cell r="S2039" t="str">
            <v>F</v>
          </cell>
          <cell r="T2039" t="str">
            <v>С</v>
          </cell>
          <cell r="U2039" t="str">
            <v>Изолация на външна стена , Изолация на под, Изолация на покрив, Мерки по осветление, Подмяна на дограма</v>
          </cell>
          <cell r="V2039">
            <v>572129</v>
          </cell>
          <cell r="W2039">
            <v>116.32</v>
          </cell>
          <cell r="X2039">
            <v>42803</v>
          </cell>
          <cell r="Y2039">
            <v>492223</v>
          </cell>
          <cell r="Z2039">
            <v>11.499700000000001</v>
          </cell>
          <cell r="AA2039" t="str">
            <v>„НП за ЕЕ на МЖС"</v>
          </cell>
          <cell r="AB2039">
            <v>62.73</v>
          </cell>
        </row>
        <row r="2040">
          <cell r="A2040">
            <v>176836102</v>
          </cell>
          <cell r="B2040" t="str">
            <v>СДРУЖЕНИЕ НА СОБСТВЕНИЦИТЕ "бул. "ОСВОБОЖДЕНИЕ" #22 А, гр. КАРЛОВО</v>
          </cell>
          <cell r="C2040" t="str">
            <v>МЖС</v>
          </cell>
          <cell r="D2040" t="str">
            <v>обл.ПЛОВДИВ</v>
          </cell>
          <cell r="E2040" t="str">
            <v>общ.КАРЛОВО</v>
          </cell>
          <cell r="F2040" t="str">
            <v>гр.КАРЛОВО</v>
          </cell>
          <cell r="G2040" t="str">
            <v>"Билденерджи" ООД</v>
          </cell>
          <cell r="H2040" t="str">
            <v>446БДЕ037</v>
          </cell>
          <cell r="I2040">
            <v>42562</v>
          </cell>
          <cell r="J2040" t="str">
            <v>1979</v>
          </cell>
          <cell r="K2040">
            <v>5990</v>
          </cell>
          <cell r="L2040">
            <v>4087.77</v>
          </cell>
          <cell r="M2040">
            <v>481</v>
          </cell>
          <cell r="N2040">
            <v>103</v>
          </cell>
          <cell r="O2040">
            <v>619611</v>
          </cell>
          <cell r="P2040">
            <v>1966492</v>
          </cell>
          <cell r="Q2040">
            <v>421000</v>
          </cell>
          <cell r="R2040">
            <v>0</v>
          </cell>
          <cell r="S2040" t="str">
            <v>G</v>
          </cell>
          <cell r="T2040" t="str">
            <v>С</v>
          </cell>
          <cell r="U2040" t="str">
            <v>Изолация на външна стена , Изолация на под, Изолация на покрив, Мерки по осветление, Подмяна на дограма</v>
          </cell>
          <cell r="V2040">
            <v>1545449</v>
          </cell>
          <cell r="W2040">
            <v>230.08</v>
          </cell>
          <cell r="X2040">
            <v>99356</v>
          </cell>
          <cell r="Y2040">
            <v>560746</v>
          </cell>
          <cell r="Z2040">
            <v>5.6437999999999997</v>
          </cell>
          <cell r="AA2040" t="str">
            <v>„НП за ЕЕ на МЖС"</v>
          </cell>
          <cell r="AB2040">
            <v>78.58</v>
          </cell>
        </row>
        <row r="2041">
          <cell r="A2041">
            <v>176885341</v>
          </cell>
          <cell r="B2041" t="str">
            <v>СДРУЖЕНИЕ НА СОБСТВЕНИЦИТЕ "КАРЛОВО, ОСВОБОЖДЕНИЕ 36</v>
          </cell>
          <cell r="C2041" t="str">
            <v>МЖС</v>
          </cell>
          <cell r="D2041" t="str">
            <v>обл.ПЛОВДИВ</v>
          </cell>
          <cell r="E2041" t="str">
            <v>общ.КАРЛОВО</v>
          </cell>
          <cell r="F2041" t="str">
            <v>гр.КАРЛОВО</v>
          </cell>
          <cell r="G2041" t="str">
            <v>"Билденерджи" ООД</v>
          </cell>
          <cell r="H2041" t="str">
            <v>446БДЕ038</v>
          </cell>
          <cell r="I2041">
            <v>42562</v>
          </cell>
          <cell r="J2041" t="str">
            <v>1974</v>
          </cell>
          <cell r="K2041">
            <v>5617.37</v>
          </cell>
          <cell r="L2041">
            <v>4343</v>
          </cell>
          <cell r="M2041">
            <v>273.89999999999998</v>
          </cell>
          <cell r="N2041">
            <v>53.7</v>
          </cell>
          <cell r="O2041">
            <v>439298</v>
          </cell>
          <cell r="P2041">
            <v>1382057</v>
          </cell>
          <cell r="Q2041">
            <v>233300</v>
          </cell>
          <cell r="R2041">
            <v>0</v>
          </cell>
          <cell r="S2041" t="str">
            <v>G</v>
          </cell>
          <cell r="T2041" t="str">
            <v>С</v>
          </cell>
          <cell r="U2041" t="str">
            <v>Изолация на външна стена , Изолация на под, Изолация на покрив, Мерки по осветление, Подмяна на дограма</v>
          </cell>
          <cell r="V2041">
            <v>957536</v>
          </cell>
          <cell r="W2041">
            <v>180.11</v>
          </cell>
          <cell r="X2041">
            <v>66726</v>
          </cell>
          <cell r="Y2041">
            <v>615722</v>
          </cell>
          <cell r="Z2041">
            <v>9.2276000000000007</v>
          </cell>
          <cell r="AA2041" t="str">
            <v>„НП за ЕЕ на МЖС"</v>
          </cell>
          <cell r="AB2041">
            <v>69.28</v>
          </cell>
        </row>
        <row r="2042">
          <cell r="A2042">
            <v>176833501</v>
          </cell>
          <cell r="B2042" t="str">
            <v>СДРУЖЕНИЕ НА СОБСТВЕНИЦИТЕ БЛОК.36, гр.МОНТАНА,общ.МОНТАНА,ж.к.МЛАДОСТ,бл.36</v>
          </cell>
          <cell r="C2042" t="str">
            <v>МЖС-МОНТАНА, "МЛАДОСТ" БЛ. 36</v>
          </cell>
          <cell r="D2042" t="str">
            <v>обл.МОНТАНА</v>
          </cell>
          <cell r="E2042" t="str">
            <v>общ.МОНТАНА</v>
          </cell>
          <cell r="F2042" t="str">
            <v>гр.МОНТАНА</v>
          </cell>
          <cell r="G2042" t="str">
            <v>"ДИ ЕР ДИЗАЙН" ООД</v>
          </cell>
          <cell r="H2042" t="str">
            <v>449ДРД001</v>
          </cell>
          <cell r="I2042">
            <v>42474</v>
          </cell>
          <cell r="J2042" t="str">
            <v>1993</v>
          </cell>
          <cell r="K2042">
            <v>6199</v>
          </cell>
          <cell r="L2042">
            <v>4674</v>
          </cell>
          <cell r="M2042">
            <v>122.89</v>
          </cell>
          <cell r="N2042">
            <v>80.849999999999994</v>
          </cell>
          <cell r="O2042">
            <v>317237</v>
          </cell>
          <cell r="P2042">
            <v>574359</v>
          </cell>
          <cell r="Q2042">
            <v>377851</v>
          </cell>
          <cell r="R2042">
            <v>0</v>
          </cell>
          <cell r="S2042" t="str">
            <v>E</v>
          </cell>
          <cell r="T2042" t="str">
            <v>С</v>
          </cell>
          <cell r="U2042" t="str">
            <v>Изолация на външна стена , Изолация на под, Изолация на покрив, Мерки по осветление, Подмяна на дограма</v>
          </cell>
          <cell r="V2042">
            <v>196509</v>
          </cell>
          <cell r="W2042">
            <v>79</v>
          </cell>
          <cell r="X2042">
            <v>19169</v>
          </cell>
          <cell r="Y2042">
            <v>262001</v>
          </cell>
          <cell r="Z2042">
            <v>13.667899999999999</v>
          </cell>
          <cell r="AA2042" t="str">
            <v>„НП за ЕЕ на МЖС"</v>
          </cell>
          <cell r="AB2042">
            <v>34.21</v>
          </cell>
        </row>
        <row r="2043">
          <cell r="A2043">
            <v>176952690</v>
          </cell>
          <cell r="B2043" t="str">
            <v>СДРУЖЕНИЕ НА СОБСТВЕНИЦИТЕ "ГР. СЕВЛИЕВО, УЛ. "ИВАН ПРЕСНАКОВ" #4-6"</v>
          </cell>
          <cell r="C2043" t="str">
            <v>МЖС</v>
          </cell>
          <cell r="D2043" t="str">
            <v>обл.ГАБРОВО</v>
          </cell>
          <cell r="E2043" t="str">
            <v>общ.СЕВЛИЕВО</v>
          </cell>
          <cell r="F2043" t="str">
            <v>гр.СЕВЛИЕВО</v>
          </cell>
          <cell r="G2043" t="str">
            <v>"ПРОДЖЕКТ ПЛАНИНГ ЕНД МЕНИДЖМЪНТ" ООД</v>
          </cell>
          <cell r="H2043" t="str">
            <v>455ППМ009</v>
          </cell>
          <cell r="I2043">
            <v>42559</v>
          </cell>
          <cell r="J2043" t="str">
            <v>1977</v>
          </cell>
          <cell r="K2043">
            <v>2355</v>
          </cell>
          <cell r="L2043">
            <v>1419</v>
          </cell>
          <cell r="M2043">
            <v>281.5</v>
          </cell>
          <cell r="N2043">
            <v>116</v>
          </cell>
          <cell r="O2043">
            <v>180547</v>
          </cell>
          <cell r="P2043">
            <v>399481</v>
          </cell>
          <cell r="Q2043">
            <v>164500</v>
          </cell>
          <cell r="R2043">
            <v>0</v>
          </cell>
          <cell r="S2043" t="str">
            <v>F</v>
          </cell>
          <cell r="T2043" t="str">
            <v>B</v>
          </cell>
          <cell r="U2043" t="str">
            <v>Изолация на външна стена , Изолация на покрив, Мерки по осветление, Подмяна на дограма</v>
          </cell>
          <cell r="V2043">
            <v>234893</v>
          </cell>
          <cell r="W2043">
            <v>55.78</v>
          </cell>
          <cell r="X2043">
            <v>18549</v>
          </cell>
          <cell r="Y2043">
            <v>258163</v>
          </cell>
          <cell r="Z2043">
            <v>13.9178</v>
          </cell>
          <cell r="AA2043" t="str">
            <v>„НП за ЕЕ на МЖС"</v>
          </cell>
          <cell r="AB2043">
            <v>58.79</v>
          </cell>
        </row>
        <row r="2044">
          <cell r="A2044">
            <v>176953664</v>
          </cell>
          <cell r="B2044" t="str">
            <v>СДРУЖЕНИЕ НА СОБСТВЕНИЦИТЕ "ГР. СЕВЛИЕВО,УЛ."АЛЕН МАК" #6</v>
          </cell>
          <cell r="C2044" t="str">
            <v>МЖС</v>
          </cell>
          <cell r="D2044" t="str">
            <v>обл.ГАБРОВО</v>
          </cell>
          <cell r="E2044" t="str">
            <v>общ.СЕВЛИЕВО</v>
          </cell>
          <cell r="F2044" t="str">
            <v>гр.СЕВЛИЕВО</v>
          </cell>
          <cell r="G2044" t="str">
            <v>"ПРОДЖЕКТ ПЛАНИНГ ЕНД МЕНИДЖМЪНТ" ООД</v>
          </cell>
          <cell r="H2044" t="str">
            <v>455ППМ010</v>
          </cell>
          <cell r="I2044">
            <v>42559</v>
          </cell>
          <cell r="J2044" t="str">
            <v>1966</v>
          </cell>
          <cell r="K2044">
            <v>1315</v>
          </cell>
          <cell r="L2044">
            <v>730.36</v>
          </cell>
          <cell r="M2044">
            <v>227.2</v>
          </cell>
          <cell r="N2044">
            <v>227.2</v>
          </cell>
          <cell r="O2044">
            <v>64690</v>
          </cell>
          <cell r="P2044">
            <v>165855</v>
          </cell>
          <cell r="Q2044">
            <v>165800</v>
          </cell>
          <cell r="R2044">
            <v>0</v>
          </cell>
          <cell r="S2044" t="str">
            <v>E</v>
          </cell>
          <cell r="T2044" t="str">
            <v>С</v>
          </cell>
          <cell r="U2044" t="str">
            <v>Изолация на външна стена , Изолация на под, Изолация на покрив, Подмяна на дограма</v>
          </cell>
          <cell r="V2044">
            <v>92592</v>
          </cell>
          <cell r="W2044">
            <v>19.940000000000001</v>
          </cell>
          <cell r="X2044">
            <v>9352</v>
          </cell>
          <cell r="Y2044">
            <v>128945</v>
          </cell>
          <cell r="Z2044">
            <v>13.7879</v>
          </cell>
          <cell r="AA2044" t="str">
            <v>„НП за ЕЕ на МЖС"</v>
          </cell>
          <cell r="AB2044">
            <v>55.82</v>
          </cell>
        </row>
        <row r="2045">
          <cell r="A2045">
            <v>176956678</v>
          </cell>
          <cell r="B2045" t="str">
            <v>СДРУЖЕНИЕ НА СОБСТВЕНИЦИТЕ "ГР. СЕВЛИЕВО, УЛ."СТЕФАН ПЕШЕВ" #46-48"</v>
          </cell>
          <cell r="C2045" t="str">
            <v>МЖС</v>
          </cell>
          <cell r="D2045" t="str">
            <v>обл.ГАБРОВО</v>
          </cell>
          <cell r="E2045" t="str">
            <v>общ.СЕВЛИЕВО</v>
          </cell>
          <cell r="F2045" t="str">
            <v>гр.СЕВЛИЕВО</v>
          </cell>
          <cell r="G2045" t="str">
            <v>"ПРОДЖЕКТ ПЛАНИНГ ЕНД МЕНИДЖМЪНТ" ООД</v>
          </cell>
          <cell r="H2045" t="str">
            <v>455ППМ011</v>
          </cell>
          <cell r="I2045">
            <v>42559</v>
          </cell>
          <cell r="J2045" t="str">
            <v>1979</v>
          </cell>
          <cell r="K2045">
            <v>3353</v>
          </cell>
          <cell r="L2045">
            <v>2259</v>
          </cell>
          <cell r="M2045">
            <v>157</v>
          </cell>
          <cell r="N2045">
            <v>83.5</v>
          </cell>
          <cell r="O2045">
            <v>119035</v>
          </cell>
          <cell r="P2045">
            <v>354603</v>
          </cell>
          <cell r="Q2045">
            <v>188700</v>
          </cell>
          <cell r="R2045">
            <v>0</v>
          </cell>
          <cell r="S2045" t="str">
            <v>E</v>
          </cell>
          <cell r="T2045" t="str">
            <v>С</v>
          </cell>
          <cell r="U2045" t="str">
            <v>Изолация на външна стена , Изолация на под, Изолация на покрив, Мерки по осветление, Подмяна на дограма</v>
          </cell>
          <cell r="V2045">
            <v>165874</v>
          </cell>
          <cell r="W2045">
            <v>118.27</v>
          </cell>
          <cell r="X2045">
            <v>20362</v>
          </cell>
          <cell r="Y2045">
            <v>325737.59999999998</v>
          </cell>
          <cell r="Z2045">
            <v>15.997299999999999</v>
          </cell>
          <cell r="AA2045" t="str">
            <v>„НП за ЕЕ на МЖС"</v>
          </cell>
          <cell r="AB2045">
            <v>46.77</v>
          </cell>
        </row>
        <row r="2046">
          <cell r="A2046">
            <v>176953170</v>
          </cell>
          <cell r="B2046" t="str">
            <v>СДРУЖЕНИЕ НА СОБСТВЕНИЦИТЕ "ГР. СЕВЛИЕВО, УЛ. "НИКОЛА ДАБЕВ" #43-45"</v>
          </cell>
          <cell r="C2046" t="str">
            <v>МЖС-СЕВЛИЕВО, "Н. ДАБЕВ" 43-45</v>
          </cell>
          <cell r="D2046" t="str">
            <v>обл.ГАБРОВО</v>
          </cell>
          <cell r="E2046" t="str">
            <v>общ.СЕВЛИЕВО</v>
          </cell>
          <cell r="F2046" t="str">
            <v>гр.СЕВЛИЕВО</v>
          </cell>
          <cell r="G2046" t="str">
            <v>"ПРОДЖЕКТ ПЛАНИНГ ЕНД МЕНИДЖМЪНТ" ООД</v>
          </cell>
          <cell r="H2046" t="str">
            <v>455ППМ012</v>
          </cell>
          <cell r="I2046">
            <v>42559</v>
          </cell>
          <cell r="J2046" t="str">
            <v>1980</v>
          </cell>
          <cell r="K2046">
            <v>926.15</v>
          </cell>
          <cell r="L2046">
            <v>486.25</v>
          </cell>
          <cell r="M2046">
            <v>341.4</v>
          </cell>
          <cell r="N2046">
            <v>122.8</v>
          </cell>
          <cell r="O2046">
            <v>76919</v>
          </cell>
          <cell r="P2046">
            <v>165924</v>
          </cell>
          <cell r="Q2046">
            <v>59700</v>
          </cell>
          <cell r="R2046">
            <v>0</v>
          </cell>
          <cell r="S2046" t="str">
            <v>G</v>
          </cell>
          <cell r="T2046" t="str">
            <v>B</v>
          </cell>
          <cell r="U2046" t="str">
            <v>Изолация на външна стена , Изолация на под, Изолация на покрив, Мерки по осветление</v>
          </cell>
          <cell r="V2046">
            <v>95439</v>
          </cell>
          <cell r="W2046">
            <v>20.61</v>
          </cell>
          <cell r="X2046">
            <v>7256.08</v>
          </cell>
          <cell r="Y2046">
            <v>91811.62</v>
          </cell>
          <cell r="Z2046">
            <v>12.653</v>
          </cell>
          <cell r="AA2046" t="str">
            <v>„НП за ЕЕ на МЖС"</v>
          </cell>
          <cell r="AB2046">
            <v>57.51</v>
          </cell>
        </row>
      </sheetData>
      <sheetData sheetId="11"/>
      <sheetData sheetId="12"/>
      <sheetData sheetId="13"/>
      <sheetData sheetId="1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ioleta Amzina" refreshedDate="42926.682886921299" createdVersion="4" refreshedVersion="4" minRefreshableVersion="3" recordCount="206">
  <cacheSource type="worksheet">
    <worksheetSource ref="A1:O207" sheet="Петъчна Справка"/>
  </cacheSource>
  <cacheFields count="15">
    <cacheField name="Column1" numFmtId="0">
      <sharedItems containsString="0" containsBlank="1" containsNumber="1" containsInteger="1" minValue="1" maxValue="28"/>
    </cacheField>
    <cacheField name="Район" numFmtId="0">
      <sharedItems containsBlank="1" count="3">
        <s v="Север"/>
        <m/>
        <s v="Юг"/>
      </sharedItems>
    </cacheField>
    <cacheField name="Област" numFmtId="0">
      <sharedItems containsBlank="1" count="29">
        <s v="Варна"/>
        <m/>
        <s v="Велико Търново"/>
        <s v="Видин"/>
        <s v="Враца"/>
        <s v="Габрово"/>
        <s v="Добрич"/>
        <s v="Ловеч"/>
        <s v="Монтана"/>
        <s v="Плевен"/>
        <s v="Разград"/>
        <s v="Русе"/>
        <s v="Силистра"/>
        <s v="Търговище"/>
        <s v="Шумен"/>
        <s v="Благоевград"/>
        <s v="Бургас"/>
        <s v="Кърджали"/>
        <s v="Кюстендил"/>
        <s v="Пазарджик"/>
        <s v="Перник"/>
        <s v="Пловдив"/>
        <s v="Сливен"/>
        <s v="Смолян"/>
        <s v="София-град"/>
        <s v="Софийска област"/>
        <s v="Стара Загора"/>
        <s v="Хасково"/>
        <s v="Ямбол"/>
      </sharedItems>
    </cacheField>
    <cacheField name="Община" numFmtId="0">
      <sharedItems containsBlank="1" containsMixedTypes="1" containsNumber="1" containsInteger="1" minValue="16" maxValue="16" count="145">
        <s v="Провадия"/>
        <s v="Варна"/>
        <m/>
        <s v="Белослав"/>
        <s v="Аксаково"/>
        <s v="Долни Чифлик"/>
        <s v="Вълчи дол"/>
        <s v="Велико Търново"/>
        <s v="Горна Оряховица"/>
        <s v="Елена"/>
        <s v="Павликени"/>
        <s v="Полски Тръмбеш"/>
        <s v="Свищов"/>
        <s v="Стражица"/>
        <s v="Белоградчик"/>
        <s v="Видин"/>
        <s v="Димово"/>
        <s v="Кула"/>
        <s v="Бяла Слатина"/>
        <s v="Враца"/>
        <s v="Козлодуй"/>
        <s v="Мездра"/>
        <s v="Мизия"/>
        <s v="Оряхово"/>
        <s v="Габрово"/>
        <s v="Севлиево"/>
        <s v="Трявна"/>
        <s v="Балчик"/>
        <s v="Генерал Тошево"/>
        <s v="Добрич"/>
        <s v="Каварна"/>
        <s v="Тервел"/>
        <s v="Ловеч"/>
        <s v="Луковит"/>
        <s v="Тетевен"/>
        <s v="Троян"/>
        <s v="Берковица"/>
        <s v="Лом"/>
        <s v="Монтана"/>
        <s v="Белене"/>
        <s v="Гулянци    "/>
        <s v="Долна Митрополия"/>
        <s v="Кнежа "/>
        <s v="Левски"/>
        <s v="Никопол"/>
        <s v="Плевен"/>
        <s v="Червен бряг"/>
        <s v=" Завет"/>
        <s v="Исперих "/>
        <s v="Кубрат"/>
        <s v="Лозница"/>
        <s v="Разград"/>
        <s v="Русе"/>
        <s v="Силистра"/>
        <s v=" Тутракан"/>
        <s v="Омуртаг"/>
        <s v="Попово"/>
        <s v="Търговище"/>
        <s v="Смядово"/>
        <s v="Велики Преслав"/>
        <s v="Каспичан"/>
        <s v="Шумен"/>
        <s v="Нови пазар"/>
        <s v="Банско"/>
        <s v="Благоевград"/>
        <s v="Гоце Делчев"/>
        <s v="Кресна"/>
        <s v="Петрич"/>
        <s v="Разлог"/>
        <s v="Сандански"/>
        <s v=" Айтос"/>
        <s v=" Бургас"/>
        <s v="Карнобат"/>
        <s v="Несебър"/>
        <s v="Поморие"/>
        <s v="Средец"/>
        <s v="Ардино"/>
        <s v="Джебел"/>
        <s v="Кирково"/>
        <s v="Крумовград"/>
        <s v="Кърджали"/>
        <s v="Момчилград"/>
        <s v="Кюстендил"/>
        <s v="Дупница"/>
        <s v="Бобов дол"/>
        <s v="Белово"/>
        <s v="Брацигово"/>
        <s v="Велинград"/>
        <s v="Пазарджик"/>
        <s v="Панагюрище"/>
        <s v="Пещера"/>
        <s v="Септември"/>
        <s v="Стрелча"/>
        <s v="Перник"/>
        <s v="Радомир"/>
        <s v="Брезник"/>
        <s v="Трън"/>
        <s v="Асеновград"/>
        <s v="Карлово"/>
        <s v="Лъки"/>
        <s v="Пловдив"/>
        <s v="Раковски"/>
        <s v="Сопот"/>
        <s v="Стамболийски"/>
        <s v="Хисаря"/>
        <s v="Нова Загора"/>
        <s v="Сливен"/>
        <s v="Твърдица"/>
        <s v="Девин"/>
        <s v="Златоград"/>
        <s v="Мадан"/>
        <s v="Рудозем"/>
        <s v="Смолян"/>
        <s v="Чепеларе"/>
        <s v="София"/>
        <s v="Божурище"/>
        <s v="Ботевград"/>
        <s v="Годеч"/>
        <s v="Горна Малина"/>
        <s v="Долна баня "/>
        <s v="Етрополе"/>
        <s v="Златица"/>
        <s v="Правец"/>
        <s v="Самоков "/>
        <s v="Своге"/>
        <s v="Сливница"/>
        <s v="Стара Загора"/>
        <s v="Казанлък"/>
        <s v="Раднево"/>
        <s v="Гълъбово"/>
        <s v="Павел Баня"/>
        <s v="Николаево"/>
        <s v="Хасково "/>
        <s v="Димитровград "/>
        <s v="Ивайловград"/>
        <s v="Любимец"/>
        <s v="Свиленград "/>
        <s v="Симеоновград "/>
        <s v="Харманли "/>
        <s v="Тополовград"/>
        <s v="Ямбол"/>
        <s v="Елхово"/>
        <s v="Стралджа"/>
        <s v="Болярово"/>
        <n v="16" u="1"/>
      </sharedItems>
    </cacheField>
    <cacheField name="Брой регистрирани СС" numFmtId="0">
      <sharedItems containsBlank="1" containsMixedTypes="1" containsNumber="1" containsInteger="1" minValue="1" maxValue="549"/>
    </cacheField>
    <cacheField name="Брой подадени ЗИФП" numFmtId="0">
      <sharedItems containsBlank="1" containsMixedTypes="1" containsNumber="1" containsInteger="1" minValue="1" maxValue="455"/>
    </cacheField>
    <cacheField name="Брой одобрени ЗИФП" numFmtId="0">
      <sharedItems containsBlank="1" containsMixedTypes="1" containsNumber="1" containsInteger="1" minValue="1" maxValue="280"/>
    </cacheField>
    <cacheField name="Брой сключени договори община - СС" numFmtId="0">
      <sharedItems containsBlank="1" containsMixedTypes="1" containsNumber="1" containsInteger="1" minValue="1" maxValue="280"/>
    </cacheField>
    <cacheField name="Брой искания за сключване на договори за целево финансиране към ББР (от регистъра на ББР)" numFmtId="0">
      <sharedItems containsBlank="1" containsMixedTypes="1" containsNumber="1" containsInteger="1" minValue="1" maxValue="339"/>
    </cacheField>
    <cacheField name="Подадени искания - ЕОБД" numFmtId="0">
      <sharedItems containsString="0" containsBlank="1" containsNumber="1" containsInteger="1" minValue="0" maxValue="50"/>
    </cacheField>
    <cacheField name="Брой сключени договори за целево финансиране (от регистъра на ББР)" numFmtId="0">
      <sharedItems containsString="0" containsBlank="1" containsNumber="1" containsInteger="1" minValue="1" maxValue="205"/>
    </cacheField>
    <cacheField name="Сключени договори по ЕОБД" numFmtId="0">
      <sharedItems containsString="0" containsBlank="1" containsNumber="1" containsInteger="1" minValue="0" maxValue="49"/>
    </cacheField>
    <cacheField name=" Брой сгради със стартирали  дейности  (от момента на стартиране изготвянето на ТО)" numFmtId="0">
      <sharedItems containsString="0" containsBlank="1" containsNumber="1" containsInteger="1" minValue="0" maxValue="205"/>
    </cacheField>
    <cacheField name="Брой сгради със стартирали  СМР " numFmtId="0">
      <sharedItems containsString="0" containsBlank="1" containsNumber="1" containsInteger="1" minValue="0" maxValue="80"/>
    </cacheField>
    <cacheField name=" Брой сгради въведени  в експлоатация" numFmtId="0">
      <sharedItems containsString="0" containsBlank="1" containsNumber="1" containsInteger="1" minValue="0" maxValue="69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6">
  <r>
    <n v="1"/>
    <x v="0"/>
    <x v="0"/>
    <x v="0"/>
    <n v="9"/>
    <n v="6"/>
    <n v="6"/>
    <n v="6"/>
    <n v="6"/>
    <n v="0"/>
    <n v="6"/>
    <n v="0"/>
    <n v="6"/>
    <n v="0"/>
    <n v="0"/>
  </r>
  <r>
    <n v="2"/>
    <x v="0"/>
    <x v="0"/>
    <x v="1"/>
    <n v="116"/>
    <n v="83"/>
    <n v="83"/>
    <n v="81"/>
    <n v="79"/>
    <n v="6"/>
    <n v="40"/>
    <n v="6"/>
    <n v="40"/>
    <n v="16"/>
    <n v="2"/>
  </r>
  <r>
    <m/>
    <x v="1"/>
    <x v="1"/>
    <x v="2"/>
    <m/>
    <m/>
    <m/>
    <m/>
    <m/>
    <m/>
    <m/>
    <m/>
    <m/>
    <m/>
    <m/>
  </r>
  <r>
    <n v="4"/>
    <x v="0"/>
    <x v="0"/>
    <x v="3"/>
    <n v="8"/>
    <n v="6"/>
    <n v="6"/>
    <n v="6"/>
    <n v="8"/>
    <n v="0"/>
    <n v="3"/>
    <n v="0"/>
    <n v="3"/>
    <n v="0"/>
    <n v="3"/>
  </r>
  <r>
    <n v="5"/>
    <x v="0"/>
    <x v="0"/>
    <x v="4"/>
    <n v="8"/>
    <n v="6"/>
    <n v="6"/>
    <n v="6"/>
    <n v="7"/>
    <n v="0"/>
    <n v="4"/>
    <n v="0"/>
    <n v="4"/>
    <n v="2"/>
    <n v="0"/>
  </r>
  <r>
    <m/>
    <x v="1"/>
    <x v="1"/>
    <x v="2"/>
    <m/>
    <m/>
    <m/>
    <m/>
    <m/>
    <m/>
    <m/>
    <m/>
    <m/>
    <m/>
    <m/>
  </r>
  <r>
    <m/>
    <x v="1"/>
    <x v="1"/>
    <x v="2"/>
    <m/>
    <m/>
    <m/>
    <m/>
    <m/>
    <m/>
    <m/>
    <m/>
    <m/>
    <m/>
    <m/>
  </r>
  <r>
    <n v="8"/>
    <x v="0"/>
    <x v="0"/>
    <x v="5"/>
    <n v="7"/>
    <n v="3"/>
    <n v="2"/>
    <n v="4"/>
    <n v="7"/>
    <n v="0"/>
    <n v="2"/>
    <n v="0"/>
    <n v="2"/>
    <n v="0"/>
    <n v="2"/>
  </r>
  <r>
    <m/>
    <x v="1"/>
    <x v="1"/>
    <x v="2"/>
    <m/>
    <m/>
    <m/>
    <m/>
    <m/>
    <m/>
    <m/>
    <m/>
    <m/>
    <m/>
    <m/>
  </r>
  <r>
    <n v="10"/>
    <x v="0"/>
    <x v="0"/>
    <x v="6"/>
    <n v="2"/>
    <n v="2"/>
    <n v="2"/>
    <n v="2"/>
    <n v="2"/>
    <n v="0"/>
    <n v="2"/>
    <n v="0"/>
    <n v="2"/>
    <n v="2"/>
    <n v="0"/>
  </r>
  <r>
    <n v="1"/>
    <x v="0"/>
    <x v="2"/>
    <x v="7"/>
    <n v="90"/>
    <n v="79"/>
    <n v="76"/>
    <n v="76"/>
    <n v="64"/>
    <n v="0"/>
    <n v="17"/>
    <n v="0"/>
    <n v="17"/>
    <n v="5"/>
    <n v="3"/>
  </r>
  <r>
    <n v="2"/>
    <x v="0"/>
    <x v="2"/>
    <x v="8"/>
    <n v="16"/>
    <n v="15"/>
    <n v="15"/>
    <n v="15"/>
    <n v="15"/>
    <n v="0"/>
    <n v="14"/>
    <n v="0"/>
    <n v="14"/>
    <n v="0"/>
    <n v="0"/>
  </r>
  <r>
    <n v="3"/>
    <x v="0"/>
    <x v="2"/>
    <x v="9"/>
    <n v="6"/>
    <n v="5"/>
    <n v="4"/>
    <n v="4"/>
    <n v="5"/>
    <n v="0"/>
    <n v="4"/>
    <n v="0"/>
    <n v="4"/>
    <n v="0"/>
    <n v="0"/>
  </r>
  <r>
    <m/>
    <x v="1"/>
    <x v="1"/>
    <x v="2"/>
    <m/>
    <m/>
    <m/>
    <m/>
    <m/>
    <m/>
    <m/>
    <m/>
    <m/>
    <m/>
    <m/>
  </r>
  <r>
    <m/>
    <x v="1"/>
    <x v="1"/>
    <x v="2"/>
    <m/>
    <m/>
    <m/>
    <m/>
    <m/>
    <m/>
    <m/>
    <m/>
    <m/>
    <m/>
    <m/>
  </r>
  <r>
    <n v="6"/>
    <x v="0"/>
    <x v="2"/>
    <x v="10"/>
    <n v="3"/>
    <n v="3"/>
    <n v="3"/>
    <n v="3"/>
    <n v="3"/>
    <n v="0"/>
    <n v="1"/>
    <n v="0"/>
    <n v="1"/>
    <n v="0"/>
    <n v="0"/>
  </r>
  <r>
    <n v="7"/>
    <x v="0"/>
    <x v="2"/>
    <x v="11"/>
    <n v="2"/>
    <n v="1"/>
    <n v="1"/>
    <n v="1"/>
    <n v="1"/>
    <n v="0"/>
    <n v="1"/>
    <n v="0"/>
    <n v="1"/>
    <n v="1"/>
    <n v="0"/>
  </r>
  <r>
    <n v="8"/>
    <x v="0"/>
    <x v="2"/>
    <x v="12"/>
    <n v="64"/>
    <n v="61"/>
    <n v="57"/>
    <n v="57"/>
    <n v="57"/>
    <n v="2"/>
    <n v="9"/>
    <n v="2"/>
    <n v="9"/>
    <n v="0"/>
    <n v="9"/>
  </r>
  <r>
    <n v="9"/>
    <x v="0"/>
    <x v="2"/>
    <x v="13"/>
    <n v="21"/>
    <n v="21"/>
    <n v="21"/>
    <n v="21"/>
    <n v="19"/>
    <n v="0"/>
    <n v="3"/>
    <n v="0"/>
    <n v="3"/>
    <n v="1"/>
    <n v="2"/>
  </r>
  <r>
    <m/>
    <x v="1"/>
    <x v="1"/>
    <x v="2"/>
    <m/>
    <m/>
    <m/>
    <m/>
    <m/>
    <m/>
    <m/>
    <m/>
    <m/>
    <m/>
    <m/>
  </r>
  <r>
    <n v="1"/>
    <x v="0"/>
    <x v="3"/>
    <x v="14"/>
    <n v="38"/>
    <n v="38"/>
    <n v="38"/>
    <n v="38"/>
    <n v="38"/>
    <n v="0"/>
    <n v="6"/>
    <n v="0"/>
    <n v="6"/>
    <n v="0"/>
    <n v="6"/>
  </r>
  <r>
    <n v="2"/>
    <x v="0"/>
    <x v="3"/>
    <x v="15"/>
    <n v="21"/>
    <n v="17"/>
    <n v="14"/>
    <n v="14"/>
    <n v="14"/>
    <n v="0"/>
    <n v="14"/>
    <n v="0"/>
    <n v="10"/>
    <n v="1"/>
    <n v="4"/>
  </r>
  <r>
    <n v="3"/>
    <x v="0"/>
    <x v="3"/>
    <x v="16"/>
    <n v="6"/>
    <n v="4"/>
    <n v="4"/>
    <n v="4"/>
    <n v="4"/>
    <n v="0"/>
    <n v="1"/>
    <n v="0"/>
    <n v="1"/>
    <n v="0"/>
    <n v="1"/>
  </r>
  <r>
    <n v="4"/>
    <x v="0"/>
    <x v="3"/>
    <x v="17"/>
    <n v="6"/>
    <n v="6"/>
    <n v="6"/>
    <n v="6"/>
    <n v="7"/>
    <n v="0"/>
    <n v="1"/>
    <n v="0"/>
    <n v="1"/>
    <n v="0"/>
    <n v="1"/>
  </r>
  <r>
    <m/>
    <x v="1"/>
    <x v="1"/>
    <x v="2"/>
    <m/>
    <m/>
    <m/>
    <m/>
    <m/>
    <m/>
    <m/>
    <m/>
    <m/>
    <m/>
    <m/>
  </r>
  <r>
    <m/>
    <x v="1"/>
    <x v="1"/>
    <x v="2"/>
    <m/>
    <m/>
    <m/>
    <m/>
    <m/>
    <m/>
    <m/>
    <m/>
    <m/>
    <m/>
    <m/>
  </r>
  <r>
    <n v="1"/>
    <x v="0"/>
    <x v="4"/>
    <x v="18"/>
    <n v="11"/>
    <n v="11"/>
    <n v="11"/>
    <n v="11"/>
    <n v="11"/>
    <n v="0"/>
    <n v="6"/>
    <n v="0"/>
    <n v="6"/>
    <n v="1"/>
    <n v="5"/>
  </r>
  <r>
    <n v="2"/>
    <x v="0"/>
    <x v="4"/>
    <x v="19"/>
    <n v="162"/>
    <n v="136"/>
    <n v="136"/>
    <n v="136"/>
    <n v="142"/>
    <n v="2"/>
    <n v="14"/>
    <n v="2"/>
    <n v="14"/>
    <n v="11"/>
    <n v="2"/>
  </r>
  <r>
    <n v="3"/>
    <x v="0"/>
    <x v="4"/>
    <x v="20"/>
    <n v="10"/>
    <n v="9"/>
    <n v="9"/>
    <n v="8"/>
    <n v="8"/>
    <n v="0"/>
    <n v="6"/>
    <n v="0"/>
    <n v="6"/>
    <n v="6"/>
    <n v="0"/>
  </r>
  <r>
    <n v="4"/>
    <x v="0"/>
    <x v="4"/>
    <x v="21"/>
    <n v="9"/>
    <n v="7"/>
    <n v="7"/>
    <n v="7"/>
    <n v="9"/>
    <n v="0"/>
    <n v="7"/>
    <n v="0"/>
    <n v="7"/>
    <n v="1"/>
    <n v="0"/>
  </r>
  <r>
    <n v="5"/>
    <x v="0"/>
    <x v="4"/>
    <x v="22"/>
    <n v="8"/>
    <n v="6"/>
    <n v="6"/>
    <n v="6"/>
    <n v="7"/>
    <n v="0"/>
    <n v="2"/>
    <n v="0"/>
    <n v="2"/>
    <n v="0"/>
    <n v="0"/>
  </r>
  <r>
    <n v="6"/>
    <x v="0"/>
    <x v="4"/>
    <x v="23"/>
    <n v="11"/>
    <n v="9"/>
    <n v="9"/>
    <n v="9"/>
    <n v="8"/>
    <n v="0"/>
    <n v="1"/>
    <n v="0"/>
    <n v="1"/>
    <n v="0"/>
    <n v="1"/>
  </r>
  <r>
    <m/>
    <x v="1"/>
    <x v="1"/>
    <x v="2"/>
    <m/>
    <m/>
    <m/>
    <m/>
    <m/>
    <m/>
    <m/>
    <m/>
    <m/>
    <m/>
    <m/>
  </r>
  <r>
    <n v="1"/>
    <x v="0"/>
    <x v="5"/>
    <x v="24"/>
    <n v="262"/>
    <n v="236"/>
    <n v="209"/>
    <n v="201"/>
    <n v="182"/>
    <n v="1"/>
    <n v="37"/>
    <n v="1"/>
    <n v="37"/>
    <n v="24"/>
    <n v="9"/>
  </r>
  <r>
    <n v="3"/>
    <x v="0"/>
    <x v="5"/>
    <x v="25"/>
    <n v="92"/>
    <n v="52"/>
    <n v="52"/>
    <n v="52"/>
    <n v="37"/>
    <n v="0"/>
    <n v="9"/>
    <n v="0"/>
    <n v="9"/>
    <n v="2"/>
    <n v="6"/>
  </r>
  <r>
    <n v="4"/>
    <x v="0"/>
    <x v="5"/>
    <x v="26"/>
    <n v="35"/>
    <n v="35"/>
    <n v="35"/>
    <n v="32"/>
    <n v="35"/>
    <n v="0"/>
    <n v="4"/>
    <n v="0"/>
    <n v="4"/>
    <n v="1"/>
    <n v="2"/>
  </r>
  <r>
    <m/>
    <x v="1"/>
    <x v="1"/>
    <x v="2"/>
    <m/>
    <m/>
    <m/>
    <m/>
    <m/>
    <m/>
    <m/>
    <m/>
    <m/>
    <m/>
    <m/>
  </r>
  <r>
    <n v="1"/>
    <x v="0"/>
    <x v="6"/>
    <x v="27"/>
    <n v="5"/>
    <n v="5"/>
    <n v="5"/>
    <n v="5"/>
    <n v="5"/>
    <n v="0"/>
    <n v="2"/>
    <n v="0"/>
    <n v="2"/>
    <n v="2"/>
    <n v="0"/>
  </r>
  <r>
    <n v="2"/>
    <x v="0"/>
    <x v="6"/>
    <x v="28"/>
    <n v="1"/>
    <n v="1"/>
    <n v="1"/>
    <n v="1"/>
    <n v="1"/>
    <n v="0"/>
    <n v="1"/>
    <n v="0"/>
    <n v="1"/>
    <n v="0"/>
    <n v="1"/>
  </r>
  <r>
    <n v="3"/>
    <x v="0"/>
    <x v="6"/>
    <x v="29"/>
    <n v="51"/>
    <n v="45"/>
    <n v="42"/>
    <n v="42"/>
    <n v="42"/>
    <n v="3"/>
    <n v="41"/>
    <n v="3"/>
    <n v="33"/>
    <n v="0"/>
    <n v="0"/>
  </r>
  <r>
    <n v="4"/>
    <x v="0"/>
    <x v="6"/>
    <x v="30"/>
    <n v="26"/>
    <n v="21"/>
    <n v="4"/>
    <n v="4"/>
    <n v="4"/>
    <n v="0"/>
    <n v="3"/>
    <n v="0"/>
    <n v="0"/>
    <n v="0"/>
    <n v="0"/>
  </r>
  <r>
    <n v="5"/>
    <x v="0"/>
    <x v="6"/>
    <x v="31"/>
    <n v="23"/>
    <n v="22"/>
    <n v="22"/>
    <n v="22"/>
    <n v="22"/>
    <n v="0"/>
    <n v="6"/>
    <n v="0"/>
    <n v="6"/>
    <n v="0"/>
    <n v="6"/>
  </r>
  <r>
    <m/>
    <x v="1"/>
    <x v="1"/>
    <x v="2"/>
    <m/>
    <m/>
    <m/>
    <m/>
    <m/>
    <m/>
    <m/>
    <m/>
    <m/>
    <m/>
    <m/>
  </r>
  <r>
    <n v="1"/>
    <x v="0"/>
    <x v="7"/>
    <x v="32"/>
    <n v="20"/>
    <n v="15"/>
    <n v="15"/>
    <n v="15"/>
    <n v="15"/>
    <n v="0"/>
    <n v="15"/>
    <n v="0"/>
    <n v="11"/>
    <n v="0"/>
    <n v="0"/>
  </r>
  <r>
    <n v="2"/>
    <x v="0"/>
    <x v="7"/>
    <x v="33"/>
    <n v="8"/>
    <n v="8"/>
    <n v="6"/>
    <n v="6"/>
    <n v="6"/>
    <n v="0"/>
    <n v="3"/>
    <n v="0"/>
    <n v="3"/>
    <n v="1"/>
    <n v="2"/>
  </r>
  <r>
    <n v="3"/>
    <x v="0"/>
    <x v="7"/>
    <x v="34"/>
    <n v="22"/>
    <n v="9"/>
    <n v="8"/>
    <n v="8"/>
    <n v="10"/>
    <n v="0"/>
    <n v="10"/>
    <n v="0"/>
    <n v="10"/>
    <n v="2"/>
    <n v="4"/>
  </r>
  <r>
    <n v="4"/>
    <x v="0"/>
    <x v="7"/>
    <x v="35"/>
    <n v="19"/>
    <n v="19"/>
    <n v="18"/>
    <n v="5"/>
    <n v="5"/>
    <n v="0"/>
    <n v="5"/>
    <n v="0"/>
    <n v="5"/>
    <n v="2"/>
    <n v="0"/>
  </r>
  <r>
    <m/>
    <x v="1"/>
    <x v="1"/>
    <x v="2"/>
    <m/>
    <m/>
    <m/>
    <m/>
    <m/>
    <m/>
    <m/>
    <m/>
    <m/>
    <m/>
    <m/>
  </r>
  <r>
    <m/>
    <x v="1"/>
    <x v="1"/>
    <x v="2"/>
    <m/>
    <m/>
    <m/>
    <m/>
    <m/>
    <m/>
    <m/>
    <m/>
    <m/>
    <m/>
    <m/>
  </r>
  <r>
    <n v="1"/>
    <x v="0"/>
    <x v="8"/>
    <x v="36"/>
    <n v="18"/>
    <n v="17"/>
    <n v="16"/>
    <n v="16"/>
    <n v="14"/>
    <n v="0"/>
    <n v="3"/>
    <n v="0"/>
    <n v="3"/>
    <n v="0"/>
    <n v="2"/>
  </r>
  <r>
    <n v="2"/>
    <x v="0"/>
    <x v="8"/>
    <x v="37"/>
    <n v="10"/>
    <n v="6"/>
    <n v="6"/>
    <n v="6"/>
    <n v="5"/>
    <n v="1"/>
    <n v="5"/>
    <n v="1"/>
    <n v="5"/>
    <n v="1"/>
    <n v="0"/>
  </r>
  <r>
    <n v="3"/>
    <x v="0"/>
    <x v="8"/>
    <x v="38"/>
    <n v="65"/>
    <n v="50"/>
    <n v="45"/>
    <n v="45"/>
    <n v="39"/>
    <n v="2"/>
    <n v="10"/>
    <n v="2"/>
    <n v="10"/>
    <n v="1"/>
    <n v="9"/>
  </r>
  <r>
    <m/>
    <x v="1"/>
    <x v="1"/>
    <x v="2"/>
    <m/>
    <m/>
    <m/>
    <m/>
    <m/>
    <m/>
    <m/>
    <m/>
    <m/>
    <m/>
    <m/>
  </r>
  <r>
    <m/>
    <x v="1"/>
    <x v="1"/>
    <x v="2"/>
    <m/>
    <m/>
    <m/>
    <m/>
    <m/>
    <m/>
    <m/>
    <m/>
    <m/>
    <m/>
    <m/>
  </r>
  <r>
    <n v="1"/>
    <x v="0"/>
    <x v="9"/>
    <x v="39"/>
    <n v="5"/>
    <n v="5"/>
    <n v="5"/>
    <n v="5"/>
    <n v="4"/>
    <n v="0"/>
    <n v="2"/>
    <n v="0"/>
    <n v="2"/>
    <n v="1"/>
    <n v="0"/>
  </r>
  <r>
    <n v="2"/>
    <x v="0"/>
    <x v="9"/>
    <x v="40"/>
    <n v="2"/>
    <n v="2"/>
    <n v="2"/>
    <n v="2"/>
    <n v="2"/>
    <n v="0"/>
    <n v="2"/>
    <n v="0"/>
    <n v="2"/>
    <n v="1"/>
    <n v="1"/>
  </r>
  <r>
    <n v="3"/>
    <x v="0"/>
    <x v="9"/>
    <x v="41"/>
    <n v="1"/>
    <n v="1"/>
    <n v="1"/>
    <n v="1"/>
    <n v="1"/>
    <n v="0"/>
    <n v="1"/>
    <n v="0"/>
    <n v="1"/>
    <n v="0"/>
    <n v="1"/>
  </r>
  <r>
    <n v="4"/>
    <x v="0"/>
    <x v="9"/>
    <x v="42"/>
    <n v="10"/>
    <n v="9"/>
    <n v="9"/>
    <n v="9"/>
    <n v="9"/>
    <n v="0"/>
    <n v="1"/>
    <n v="0"/>
    <n v="1"/>
    <n v="1"/>
    <n v="0"/>
  </r>
  <r>
    <n v="5"/>
    <x v="0"/>
    <x v="9"/>
    <x v="43"/>
    <n v="26"/>
    <n v="25"/>
    <n v="25"/>
    <n v="25"/>
    <n v="24"/>
    <n v="0"/>
    <n v="5"/>
    <n v="0"/>
    <n v="5"/>
    <n v="1"/>
    <n v="4"/>
  </r>
  <r>
    <n v="6"/>
    <x v="0"/>
    <x v="9"/>
    <x v="44"/>
    <n v="12"/>
    <n v="1"/>
    <n v="1"/>
    <n v="1"/>
    <n v="1"/>
    <n v="0"/>
    <n v="1"/>
    <n v="0"/>
    <n v="1"/>
    <n v="0"/>
    <n v="1"/>
  </r>
  <r>
    <n v="7"/>
    <x v="0"/>
    <x v="9"/>
    <x v="45"/>
    <n v="57"/>
    <n v="51"/>
    <n v="48"/>
    <n v="47"/>
    <n v="47"/>
    <n v="4"/>
    <n v="34"/>
    <n v="4"/>
    <n v="30"/>
    <n v="2"/>
    <n v="0"/>
  </r>
  <r>
    <n v="8"/>
    <x v="0"/>
    <x v="9"/>
    <x v="46"/>
    <n v="3"/>
    <n v="3"/>
    <n v="3"/>
    <n v="3"/>
    <n v="3"/>
    <n v="0"/>
    <n v="1"/>
    <n v="0"/>
    <n v="1"/>
    <n v="1"/>
    <n v="0"/>
  </r>
  <r>
    <n v="1"/>
    <x v="0"/>
    <x v="10"/>
    <x v="47"/>
    <n v="1"/>
    <n v="1"/>
    <n v="1"/>
    <n v="1"/>
    <n v="1"/>
    <n v="0"/>
    <n v="1"/>
    <n v="0"/>
    <n v="1"/>
    <n v="1"/>
    <n v="0"/>
  </r>
  <r>
    <n v="2"/>
    <x v="0"/>
    <x v="10"/>
    <x v="48"/>
    <n v="22"/>
    <n v="22"/>
    <n v="18"/>
    <n v="18"/>
    <n v="18"/>
    <n v="0"/>
    <n v="4"/>
    <n v="0"/>
    <n v="4"/>
    <n v="0"/>
    <n v="2"/>
  </r>
  <r>
    <n v="3"/>
    <x v="0"/>
    <x v="10"/>
    <x v="49"/>
    <n v="10"/>
    <n v="7"/>
    <n v="7"/>
    <n v="6"/>
    <n v="5"/>
    <n v="0"/>
    <n v="4"/>
    <n v="0"/>
    <n v="4"/>
    <n v="3"/>
    <n v="0"/>
  </r>
  <r>
    <n v="4"/>
    <x v="0"/>
    <x v="10"/>
    <x v="50"/>
    <n v="7"/>
    <n v="6"/>
    <n v="6"/>
    <n v="6"/>
    <n v="7"/>
    <n v="0"/>
    <n v="3"/>
    <n v="0"/>
    <n v="3"/>
    <n v="1"/>
    <n v="0"/>
  </r>
  <r>
    <n v="5"/>
    <x v="0"/>
    <x v="10"/>
    <x v="51"/>
    <n v="19"/>
    <n v="16"/>
    <n v="15"/>
    <n v="14"/>
    <n v="15"/>
    <n v="2"/>
    <n v="10"/>
    <n v="2"/>
    <n v="10"/>
    <n v="1"/>
    <n v="2"/>
  </r>
  <r>
    <m/>
    <x v="1"/>
    <x v="1"/>
    <x v="2"/>
    <m/>
    <m/>
    <m/>
    <m/>
    <m/>
    <m/>
    <m/>
    <m/>
    <m/>
    <m/>
    <m/>
  </r>
  <r>
    <m/>
    <x v="1"/>
    <x v="1"/>
    <x v="2"/>
    <m/>
    <m/>
    <m/>
    <m/>
    <m/>
    <m/>
    <m/>
    <m/>
    <m/>
    <m/>
    <m/>
  </r>
  <r>
    <m/>
    <x v="1"/>
    <x v="1"/>
    <x v="2"/>
    <m/>
    <m/>
    <m/>
    <m/>
    <m/>
    <m/>
    <m/>
    <m/>
    <m/>
    <m/>
    <m/>
  </r>
  <r>
    <n v="3"/>
    <x v="0"/>
    <x v="11"/>
    <x v="52"/>
    <n v="132"/>
    <n v="104"/>
    <n v="94"/>
    <n v="97"/>
    <n v="98"/>
    <n v="1"/>
    <n v="31"/>
    <n v="1"/>
    <n v="30"/>
    <n v="9"/>
    <n v="4"/>
  </r>
  <r>
    <n v="1"/>
    <x v="0"/>
    <x v="12"/>
    <x v="53"/>
    <n v="37"/>
    <n v="19"/>
    <n v="18"/>
    <n v="19"/>
    <n v="21"/>
    <n v="0"/>
    <n v="15"/>
    <n v="0"/>
    <n v="15"/>
    <n v="13"/>
    <n v="0"/>
  </r>
  <r>
    <n v="2"/>
    <x v="0"/>
    <x v="12"/>
    <x v="54"/>
    <n v="5"/>
    <n v="5"/>
    <n v="5"/>
    <n v="5"/>
    <n v="5"/>
    <n v="0"/>
    <n v="5"/>
    <n v="0"/>
    <n v="5"/>
    <n v="0"/>
    <n v="0"/>
  </r>
  <r>
    <n v="2"/>
    <x v="0"/>
    <x v="13"/>
    <x v="55"/>
    <n v="7"/>
    <n v="7"/>
    <n v="7"/>
    <n v="7"/>
    <n v="7"/>
    <n v="0"/>
    <n v="2"/>
    <n v="0"/>
    <n v="2"/>
    <n v="1"/>
    <n v="0"/>
  </r>
  <r>
    <n v="3"/>
    <x v="0"/>
    <x v="13"/>
    <x v="56"/>
    <n v="15"/>
    <n v="12"/>
    <n v="12"/>
    <n v="12"/>
    <n v="13"/>
    <n v="0"/>
    <n v="13"/>
    <n v="0"/>
    <n v="13"/>
    <n v="13"/>
    <n v="0"/>
  </r>
  <r>
    <n v="4"/>
    <x v="0"/>
    <x v="13"/>
    <x v="57"/>
    <n v="28"/>
    <n v="22"/>
    <n v="22"/>
    <n v="20"/>
    <n v="22"/>
    <n v="0"/>
    <n v="18"/>
    <n v="0"/>
    <n v="18"/>
    <n v="0"/>
    <n v="0"/>
  </r>
  <r>
    <n v="1"/>
    <x v="0"/>
    <x v="14"/>
    <x v="58"/>
    <n v="13"/>
    <n v="13"/>
    <n v="13"/>
    <n v="13"/>
    <n v="13"/>
    <n v="0"/>
    <n v="6"/>
    <n v="0"/>
    <n v="6"/>
    <n v="0"/>
    <n v="6"/>
  </r>
  <r>
    <n v="2"/>
    <x v="0"/>
    <x v="14"/>
    <x v="59"/>
    <n v="22"/>
    <n v="20"/>
    <n v="20"/>
    <n v="20"/>
    <n v="20"/>
    <n v="0"/>
    <n v="2"/>
    <n v="0"/>
    <n v="2"/>
    <n v="0"/>
    <n v="1"/>
  </r>
  <r>
    <n v="3"/>
    <x v="0"/>
    <x v="14"/>
    <x v="60"/>
    <n v="12"/>
    <n v="12"/>
    <n v="12"/>
    <n v="12"/>
    <n v="12"/>
    <n v="0"/>
    <n v="2"/>
    <n v="0"/>
    <n v="2"/>
    <n v="0"/>
    <n v="1"/>
  </r>
  <r>
    <n v="4"/>
    <x v="0"/>
    <x v="14"/>
    <x v="61"/>
    <n v="51"/>
    <n v="51"/>
    <n v="51"/>
    <n v="51"/>
    <n v="51"/>
    <n v="5"/>
    <n v="27"/>
    <n v="5"/>
    <n v="27"/>
    <n v="10"/>
    <n v="4"/>
  </r>
  <r>
    <n v="5"/>
    <x v="0"/>
    <x v="14"/>
    <x v="62"/>
    <n v="10"/>
    <n v="9"/>
    <n v="9"/>
    <n v="9"/>
    <n v="10"/>
    <n v="0"/>
    <n v="8"/>
    <n v="0"/>
    <n v="8"/>
    <n v="0"/>
    <n v="0"/>
  </r>
  <r>
    <m/>
    <x v="1"/>
    <x v="1"/>
    <x v="2"/>
    <m/>
    <m/>
    <m/>
    <m/>
    <m/>
    <m/>
    <m/>
    <m/>
    <m/>
    <m/>
    <m/>
  </r>
  <r>
    <n v="1"/>
    <x v="2"/>
    <x v="15"/>
    <x v="63"/>
    <n v="10"/>
    <n v="8"/>
    <n v="8"/>
    <n v="8"/>
    <n v="8"/>
    <n v="0"/>
    <n v="1"/>
    <n v="0"/>
    <n v="1"/>
    <n v="0"/>
    <n v="1"/>
  </r>
  <r>
    <m/>
    <x v="1"/>
    <x v="1"/>
    <x v="2"/>
    <m/>
    <m/>
    <m/>
    <m/>
    <m/>
    <m/>
    <m/>
    <m/>
    <m/>
    <m/>
    <m/>
  </r>
  <r>
    <n v="3"/>
    <x v="2"/>
    <x v="15"/>
    <x v="64"/>
    <n v="387"/>
    <n v="349"/>
    <n v="193"/>
    <n v="193"/>
    <n v="205"/>
    <n v="3"/>
    <n v="143"/>
    <n v="3"/>
    <n v="143"/>
    <n v="42"/>
    <n v="69"/>
  </r>
  <r>
    <n v="4"/>
    <x v="2"/>
    <x v="15"/>
    <x v="65"/>
    <n v="80"/>
    <n v="71"/>
    <n v="71"/>
    <n v="66"/>
    <n v="30"/>
    <n v="4"/>
    <n v="26"/>
    <n v="4"/>
    <n v="26"/>
    <n v="12"/>
    <n v="4"/>
  </r>
  <r>
    <n v="5"/>
    <x v="2"/>
    <x v="15"/>
    <x v="66"/>
    <n v="6"/>
    <n v="6"/>
    <n v="6"/>
    <n v="6"/>
    <n v="4"/>
    <n v="0"/>
    <n v="1"/>
    <n v="0"/>
    <n v="1"/>
    <n v="0"/>
    <n v="1"/>
  </r>
  <r>
    <n v="6"/>
    <x v="2"/>
    <x v="15"/>
    <x v="67"/>
    <n v="35"/>
    <n v="10"/>
    <n v="10"/>
    <n v="11"/>
    <n v="12"/>
    <n v="1"/>
    <n v="9"/>
    <n v="1"/>
    <n v="9"/>
    <n v="3"/>
    <n v="1"/>
  </r>
  <r>
    <n v="7"/>
    <x v="2"/>
    <x v="15"/>
    <x v="68"/>
    <n v="2"/>
    <n v="2"/>
    <n v="2"/>
    <n v="2"/>
    <n v="2"/>
    <n v="0"/>
    <n v="2"/>
    <n v="0"/>
    <n v="2"/>
    <n v="0"/>
    <n v="1"/>
  </r>
  <r>
    <n v="8"/>
    <x v="2"/>
    <x v="15"/>
    <x v="69"/>
    <n v="17"/>
    <n v="15"/>
    <n v="15"/>
    <n v="15"/>
    <n v="15"/>
    <n v="0"/>
    <n v="7"/>
    <n v="0"/>
    <n v="7"/>
    <n v="0"/>
    <n v="0"/>
  </r>
  <r>
    <m/>
    <x v="1"/>
    <x v="1"/>
    <x v="2"/>
    <m/>
    <m/>
    <m/>
    <m/>
    <m/>
    <m/>
    <m/>
    <m/>
    <m/>
    <m/>
    <m/>
  </r>
  <r>
    <m/>
    <x v="1"/>
    <x v="1"/>
    <x v="2"/>
    <m/>
    <m/>
    <m/>
    <m/>
    <m/>
    <m/>
    <m/>
    <m/>
    <m/>
    <m/>
    <m/>
  </r>
  <r>
    <m/>
    <x v="1"/>
    <x v="1"/>
    <x v="2"/>
    <m/>
    <m/>
    <m/>
    <m/>
    <m/>
    <m/>
    <m/>
    <m/>
    <m/>
    <m/>
    <m/>
  </r>
  <r>
    <m/>
    <x v="1"/>
    <x v="1"/>
    <x v="2"/>
    <m/>
    <m/>
    <m/>
    <m/>
    <m/>
    <m/>
    <m/>
    <m/>
    <m/>
    <m/>
    <m/>
  </r>
  <r>
    <m/>
    <x v="1"/>
    <x v="1"/>
    <x v="2"/>
    <m/>
    <m/>
    <m/>
    <m/>
    <m/>
    <m/>
    <m/>
    <m/>
    <m/>
    <m/>
    <m/>
  </r>
  <r>
    <m/>
    <x v="1"/>
    <x v="1"/>
    <x v="2"/>
    <m/>
    <m/>
    <m/>
    <m/>
    <m/>
    <m/>
    <m/>
    <m/>
    <m/>
    <m/>
    <m/>
  </r>
  <r>
    <n v="1"/>
    <x v="2"/>
    <x v="16"/>
    <x v="70"/>
    <n v="56"/>
    <n v="52"/>
    <n v="52"/>
    <n v="53"/>
    <n v="49"/>
    <n v="0"/>
    <n v="6"/>
    <n v="0"/>
    <n v="6"/>
    <n v="0"/>
    <n v="6"/>
  </r>
  <r>
    <n v="2"/>
    <x v="2"/>
    <x v="16"/>
    <x v="71"/>
    <n v="549"/>
    <n v="455"/>
    <n v="280"/>
    <n v="280"/>
    <n v="339"/>
    <n v="4"/>
    <n v="205"/>
    <n v="4"/>
    <n v="205"/>
    <n v="80"/>
    <n v="33"/>
  </r>
  <r>
    <m/>
    <x v="1"/>
    <x v="1"/>
    <x v="2"/>
    <m/>
    <m/>
    <m/>
    <m/>
    <m/>
    <m/>
    <m/>
    <m/>
    <m/>
    <m/>
    <m/>
  </r>
  <r>
    <n v="4"/>
    <x v="2"/>
    <x v="16"/>
    <x v="72"/>
    <n v="12"/>
    <n v="10"/>
    <n v="10"/>
    <n v="10"/>
    <n v="11"/>
    <n v="0"/>
    <n v="9"/>
    <n v="0"/>
    <n v="9"/>
    <n v="0"/>
    <n v="0"/>
  </r>
  <r>
    <m/>
    <x v="1"/>
    <x v="1"/>
    <x v="2"/>
    <m/>
    <m/>
    <m/>
    <m/>
    <m/>
    <m/>
    <m/>
    <m/>
    <m/>
    <m/>
    <m/>
  </r>
  <r>
    <m/>
    <x v="1"/>
    <x v="1"/>
    <x v="2"/>
    <m/>
    <m/>
    <m/>
    <m/>
    <m/>
    <m/>
    <m/>
    <m/>
    <m/>
    <m/>
    <m/>
  </r>
  <r>
    <n v="7"/>
    <x v="2"/>
    <x v="16"/>
    <x v="73"/>
    <n v="18"/>
    <n v="17"/>
    <n v="16"/>
    <n v="16"/>
    <n v="15"/>
    <n v="0"/>
    <n v="2"/>
    <n v="0"/>
    <n v="2"/>
    <n v="0"/>
    <n v="0"/>
  </r>
  <r>
    <n v="8"/>
    <x v="2"/>
    <x v="16"/>
    <x v="74"/>
    <n v="22"/>
    <n v="20"/>
    <n v="20"/>
    <s v="20 "/>
    <n v="22"/>
    <n v="0"/>
    <n v="8"/>
    <n v="0"/>
    <n v="8"/>
    <n v="8"/>
    <n v="0"/>
  </r>
  <r>
    <n v="9"/>
    <x v="2"/>
    <x v="16"/>
    <x v="75"/>
    <n v="7"/>
    <n v="6"/>
    <n v="6"/>
    <n v="6"/>
    <n v="7"/>
    <n v="0"/>
    <n v="6"/>
    <n v="0"/>
    <n v="6"/>
    <n v="0"/>
    <n v="0"/>
  </r>
  <r>
    <m/>
    <x v="1"/>
    <x v="1"/>
    <x v="2"/>
    <m/>
    <m/>
    <m/>
    <m/>
    <m/>
    <m/>
    <m/>
    <m/>
    <m/>
    <m/>
    <m/>
  </r>
  <r>
    <n v="1"/>
    <x v="2"/>
    <x v="17"/>
    <x v="76"/>
    <s v=" 29"/>
    <n v="25"/>
    <n v="25"/>
    <n v="25"/>
    <n v="24"/>
    <n v="0"/>
    <n v="2"/>
    <n v="0"/>
    <n v="2"/>
    <n v="0"/>
    <n v="2"/>
  </r>
  <r>
    <n v="2"/>
    <x v="2"/>
    <x v="17"/>
    <x v="77"/>
    <s v=" 10"/>
    <n v="10"/>
    <s v=" 10"/>
    <n v="10"/>
    <n v="10"/>
    <n v="0"/>
    <n v="4"/>
    <n v="0"/>
    <n v="4"/>
    <n v="4"/>
    <n v="0"/>
  </r>
  <r>
    <n v="3"/>
    <x v="2"/>
    <x v="17"/>
    <x v="78"/>
    <s v=" 8"/>
    <s v=" 8"/>
    <s v=" 8"/>
    <s v=" 8"/>
    <n v="8"/>
    <n v="0"/>
    <n v="1"/>
    <n v="0"/>
    <n v="1"/>
    <n v="0"/>
    <n v="1"/>
  </r>
  <r>
    <n v="4"/>
    <x v="2"/>
    <x v="17"/>
    <x v="79"/>
    <n v="12"/>
    <n v="12"/>
    <n v="12"/>
    <n v="12"/>
    <n v="11"/>
    <n v="0"/>
    <n v="9"/>
    <n v="0"/>
    <n v="9"/>
    <n v="6"/>
    <n v="0"/>
  </r>
  <r>
    <n v="5"/>
    <x v="2"/>
    <x v="17"/>
    <x v="80"/>
    <n v="58"/>
    <n v="47"/>
    <n v="45"/>
    <n v="45"/>
    <n v="38"/>
    <n v="1"/>
    <n v="30"/>
    <n v="1"/>
    <n v="30"/>
    <n v="1"/>
    <n v="0"/>
  </r>
  <r>
    <n v="6"/>
    <x v="2"/>
    <x v="17"/>
    <x v="81"/>
    <n v="45"/>
    <n v="28"/>
    <n v="28"/>
    <n v="28"/>
    <n v="45"/>
    <n v="0"/>
    <n v="12"/>
    <n v="0"/>
    <n v="12"/>
    <n v="6"/>
    <n v="6"/>
  </r>
  <r>
    <m/>
    <x v="1"/>
    <x v="1"/>
    <x v="2"/>
    <m/>
    <m/>
    <m/>
    <m/>
    <m/>
    <m/>
    <m/>
    <m/>
    <m/>
    <m/>
    <m/>
  </r>
  <r>
    <n v="1"/>
    <x v="2"/>
    <x v="18"/>
    <x v="82"/>
    <n v="167"/>
    <n v="185"/>
    <n v="143"/>
    <n v="138"/>
    <n v="130"/>
    <n v="2"/>
    <n v="38"/>
    <n v="2"/>
    <n v="38"/>
    <n v="20"/>
    <n v="18"/>
  </r>
  <r>
    <n v="2"/>
    <x v="2"/>
    <x v="18"/>
    <x v="83"/>
    <n v="139"/>
    <n v="97"/>
    <n v="88"/>
    <n v="88"/>
    <n v="100"/>
    <n v="1"/>
    <n v="24"/>
    <n v="1"/>
    <n v="24"/>
    <n v="18"/>
    <n v="6"/>
  </r>
  <r>
    <n v="3"/>
    <x v="2"/>
    <x v="18"/>
    <x v="84"/>
    <n v="45"/>
    <n v="34"/>
    <n v="34"/>
    <n v="34"/>
    <n v="17"/>
    <n v="0"/>
    <n v="3"/>
    <n v="0"/>
    <n v="3"/>
    <n v="3"/>
    <n v="0"/>
  </r>
  <r>
    <n v="1"/>
    <x v="2"/>
    <x v="19"/>
    <x v="85"/>
    <n v="5"/>
    <n v="5"/>
    <n v="5"/>
    <n v="5"/>
    <n v="5"/>
    <n v="0"/>
    <n v="3"/>
    <n v="0"/>
    <n v="3"/>
    <n v="1"/>
    <n v="2"/>
  </r>
  <r>
    <n v="2"/>
    <x v="2"/>
    <x v="19"/>
    <x v="86"/>
    <n v="7"/>
    <n v="7"/>
    <n v="7"/>
    <n v="7"/>
    <n v="7"/>
    <n v="0"/>
    <n v="3"/>
    <n v="0"/>
    <n v="3"/>
    <n v="0"/>
    <n v="3"/>
  </r>
  <r>
    <n v="3"/>
    <x v="2"/>
    <x v="19"/>
    <x v="87"/>
    <n v="12"/>
    <n v="12"/>
    <n v="12"/>
    <n v="12"/>
    <n v="12"/>
    <n v="0"/>
    <n v="6"/>
    <n v="0"/>
    <n v="6"/>
    <n v="0"/>
    <n v="6"/>
  </r>
  <r>
    <n v="4"/>
    <x v="2"/>
    <x v="19"/>
    <x v="88"/>
    <n v="198"/>
    <n v="182"/>
    <n v="182"/>
    <n v="182"/>
    <n v="181"/>
    <n v="5"/>
    <n v="41"/>
    <n v="5"/>
    <n v="41"/>
    <n v="17"/>
    <n v="20"/>
  </r>
  <r>
    <n v="5"/>
    <x v="2"/>
    <x v="19"/>
    <x v="89"/>
    <n v="8"/>
    <n v="8"/>
    <n v="8"/>
    <n v="8"/>
    <n v="8"/>
    <n v="1"/>
    <n v="6"/>
    <n v="1"/>
    <n v="6"/>
    <n v="1"/>
    <n v="0"/>
  </r>
  <r>
    <n v="6"/>
    <x v="2"/>
    <x v="19"/>
    <x v="90"/>
    <n v="32"/>
    <n v="32"/>
    <n v="32"/>
    <n v="32"/>
    <n v="29"/>
    <n v="0"/>
    <n v="4"/>
    <n v="0"/>
    <n v="4"/>
    <n v="0"/>
    <n v="3"/>
  </r>
  <r>
    <n v="7"/>
    <x v="2"/>
    <x v="19"/>
    <x v="91"/>
    <n v="9"/>
    <n v="9"/>
    <n v="9"/>
    <n v="9"/>
    <n v="9"/>
    <n v="0"/>
    <n v="5"/>
    <n v="0"/>
    <n v="5"/>
    <n v="1"/>
    <n v="3"/>
  </r>
  <r>
    <n v="8"/>
    <x v="2"/>
    <x v="19"/>
    <x v="92"/>
    <n v="1"/>
    <n v="1"/>
    <n v="1"/>
    <n v="1"/>
    <n v="1"/>
    <n v="0"/>
    <n v="1"/>
    <n v="0"/>
    <n v="1"/>
    <n v="0"/>
    <n v="1"/>
  </r>
  <r>
    <m/>
    <x v="1"/>
    <x v="1"/>
    <x v="2"/>
    <m/>
    <m/>
    <m/>
    <m/>
    <m/>
    <m/>
    <m/>
    <m/>
    <m/>
    <m/>
    <m/>
  </r>
  <r>
    <n v="14"/>
    <x v="2"/>
    <x v="20"/>
    <x v="2"/>
    <m/>
    <m/>
    <m/>
    <m/>
    <m/>
    <m/>
    <m/>
    <m/>
    <m/>
    <m/>
    <m/>
  </r>
  <r>
    <n v="1"/>
    <x v="2"/>
    <x v="20"/>
    <x v="93"/>
    <n v="145"/>
    <n v="124"/>
    <n v="124"/>
    <n v="114"/>
    <n v="97"/>
    <n v="4"/>
    <n v="41"/>
    <n v="4"/>
    <n v="41"/>
    <n v="26"/>
    <n v="6"/>
  </r>
  <r>
    <n v="2"/>
    <x v="2"/>
    <x v="20"/>
    <x v="94"/>
    <n v="25"/>
    <n v="19"/>
    <n v="17"/>
    <n v="17"/>
    <n v="17"/>
    <n v="0"/>
    <n v="15"/>
    <n v="0"/>
    <n v="15"/>
    <n v="0"/>
    <n v="0"/>
  </r>
  <r>
    <n v="3"/>
    <x v="2"/>
    <x v="20"/>
    <x v="95"/>
    <n v="21"/>
    <n v="21"/>
    <n v="20"/>
    <n v="20"/>
    <n v="21"/>
    <n v="0"/>
    <n v="5"/>
    <n v="0"/>
    <n v="5"/>
    <n v="0"/>
    <n v="5"/>
  </r>
  <r>
    <n v="4"/>
    <x v="2"/>
    <x v="20"/>
    <x v="96"/>
    <n v="1"/>
    <n v="1"/>
    <n v="1"/>
    <n v="1"/>
    <n v="1"/>
    <n v="0"/>
    <n v="1"/>
    <n v="0"/>
    <n v="1"/>
    <n v="0"/>
    <n v="0"/>
  </r>
  <r>
    <m/>
    <x v="1"/>
    <x v="1"/>
    <x v="2"/>
    <m/>
    <m/>
    <m/>
    <m/>
    <m/>
    <m/>
    <m/>
    <m/>
    <m/>
    <m/>
    <m/>
  </r>
  <r>
    <n v="16"/>
    <x v="2"/>
    <x v="21"/>
    <x v="2"/>
    <m/>
    <m/>
    <m/>
    <m/>
    <m/>
    <m/>
    <m/>
    <m/>
    <m/>
    <m/>
    <m/>
  </r>
  <r>
    <n v="1"/>
    <x v="2"/>
    <x v="21"/>
    <x v="97"/>
    <n v="89"/>
    <n v="80"/>
    <n v="80"/>
    <n v="80"/>
    <n v="68"/>
    <n v="0"/>
    <n v="28"/>
    <n v="0"/>
    <n v="28"/>
    <n v="12"/>
    <n v="8"/>
  </r>
  <r>
    <n v="2"/>
    <x v="2"/>
    <x v="21"/>
    <x v="98"/>
    <n v="134"/>
    <n v="118"/>
    <n v="110"/>
    <n v="110"/>
    <n v="100"/>
    <n v="0"/>
    <n v="26"/>
    <n v="0"/>
    <n v="26"/>
    <n v="21"/>
    <n v="0"/>
  </r>
  <r>
    <n v="3"/>
    <x v="2"/>
    <x v="21"/>
    <x v="99"/>
    <n v="20"/>
    <n v="20"/>
    <n v="20"/>
    <n v="20"/>
    <n v="20"/>
    <n v="0"/>
    <n v="4"/>
    <n v="0"/>
    <n v="4"/>
    <n v="0"/>
    <n v="4"/>
  </r>
  <r>
    <n v="4"/>
    <x v="2"/>
    <x v="21"/>
    <x v="100"/>
    <n v="148"/>
    <n v="88"/>
    <n v="77"/>
    <n v="75"/>
    <n v="97"/>
    <n v="15"/>
    <n v="73"/>
    <n v="14"/>
    <n v="69"/>
    <n v="0"/>
    <n v="0"/>
  </r>
  <r>
    <m/>
    <x v="1"/>
    <x v="1"/>
    <x v="2"/>
    <m/>
    <m/>
    <m/>
    <m/>
    <m/>
    <m/>
    <m/>
    <m/>
    <m/>
    <m/>
    <m/>
  </r>
  <r>
    <n v="6"/>
    <x v="2"/>
    <x v="21"/>
    <x v="101"/>
    <n v="4"/>
    <n v="4"/>
    <n v="4"/>
    <n v="4"/>
    <n v="4"/>
    <n v="0"/>
    <n v="4"/>
    <n v="0"/>
    <n v="3"/>
    <n v="0"/>
    <n v="0"/>
  </r>
  <r>
    <m/>
    <x v="1"/>
    <x v="1"/>
    <x v="2"/>
    <m/>
    <m/>
    <m/>
    <m/>
    <m/>
    <m/>
    <m/>
    <m/>
    <m/>
    <m/>
    <m/>
  </r>
  <r>
    <n v="8"/>
    <x v="2"/>
    <x v="21"/>
    <x v="102"/>
    <n v="24"/>
    <n v="22"/>
    <n v="21"/>
    <n v="18"/>
    <n v="16"/>
    <n v="0"/>
    <n v="7"/>
    <n v="0"/>
    <n v="7"/>
    <n v="1"/>
    <n v="4"/>
  </r>
  <r>
    <n v="9"/>
    <x v="2"/>
    <x v="21"/>
    <x v="103"/>
    <n v="9"/>
    <n v="6"/>
    <n v="5"/>
    <n v="5"/>
    <n v="6"/>
    <n v="0"/>
    <n v="5"/>
    <n v="0"/>
    <n v="5"/>
    <n v="1"/>
    <n v="4"/>
  </r>
  <r>
    <n v="10"/>
    <x v="2"/>
    <x v="21"/>
    <x v="104"/>
    <n v="3"/>
    <n v="3"/>
    <n v="3"/>
    <n v="3"/>
    <n v="3"/>
    <n v="0"/>
    <n v="3"/>
    <n v="0"/>
    <n v="3"/>
    <n v="2"/>
    <n v="1"/>
  </r>
  <r>
    <n v="20"/>
    <x v="2"/>
    <x v="22"/>
    <x v="2"/>
    <m/>
    <m/>
    <m/>
    <m/>
    <m/>
    <m/>
    <m/>
    <m/>
    <m/>
    <m/>
    <m/>
  </r>
  <r>
    <n v="1"/>
    <x v="2"/>
    <x v="22"/>
    <x v="105"/>
    <n v="46"/>
    <n v="23"/>
    <n v="23"/>
    <n v="23"/>
    <n v="23"/>
    <n v="2"/>
    <n v="11"/>
    <n v="2"/>
    <n v="11"/>
    <n v="1"/>
    <n v="9"/>
  </r>
  <r>
    <n v="2"/>
    <x v="2"/>
    <x v="22"/>
    <x v="106"/>
    <n v="73"/>
    <n v="61"/>
    <n v="57"/>
    <n v="57"/>
    <n v="59"/>
    <n v="0"/>
    <n v="51"/>
    <n v="0"/>
    <n v="51"/>
    <n v="0"/>
    <n v="0"/>
  </r>
  <r>
    <n v="3"/>
    <x v="2"/>
    <x v="22"/>
    <x v="107"/>
    <n v="22"/>
    <n v="21"/>
    <n v="21"/>
    <n v="21"/>
    <n v="21"/>
    <n v="0"/>
    <n v="2"/>
    <n v="0"/>
    <n v="2"/>
    <n v="0"/>
    <n v="2"/>
  </r>
  <r>
    <m/>
    <x v="1"/>
    <x v="1"/>
    <x v="2"/>
    <m/>
    <m/>
    <m/>
    <m/>
    <m/>
    <m/>
    <m/>
    <m/>
    <m/>
    <m/>
    <m/>
  </r>
  <r>
    <n v="21"/>
    <x v="2"/>
    <x v="23"/>
    <x v="2"/>
    <m/>
    <m/>
    <m/>
    <m/>
    <m/>
    <m/>
    <m/>
    <m/>
    <m/>
    <m/>
    <m/>
  </r>
  <r>
    <m/>
    <x v="1"/>
    <x v="1"/>
    <x v="2"/>
    <m/>
    <m/>
    <m/>
    <m/>
    <m/>
    <m/>
    <m/>
    <m/>
    <m/>
    <m/>
    <m/>
  </r>
  <r>
    <m/>
    <x v="1"/>
    <x v="1"/>
    <x v="2"/>
    <m/>
    <m/>
    <m/>
    <m/>
    <m/>
    <m/>
    <m/>
    <m/>
    <m/>
    <m/>
    <m/>
  </r>
  <r>
    <n v="3"/>
    <x v="2"/>
    <x v="23"/>
    <x v="108"/>
    <n v="12"/>
    <n v="12"/>
    <n v="12"/>
    <n v="12"/>
    <n v="12"/>
    <n v="0"/>
    <n v="7"/>
    <n v="0"/>
    <n v="7"/>
    <n v="1"/>
    <n v="6"/>
  </r>
  <r>
    <m/>
    <x v="1"/>
    <x v="1"/>
    <x v="2"/>
    <m/>
    <m/>
    <m/>
    <m/>
    <m/>
    <m/>
    <m/>
    <m/>
    <m/>
    <m/>
    <m/>
  </r>
  <r>
    <n v="5"/>
    <x v="2"/>
    <x v="23"/>
    <x v="109"/>
    <n v="9"/>
    <n v="7"/>
    <n v="7"/>
    <n v="7"/>
    <n v="7"/>
    <n v="0"/>
    <n v="7"/>
    <n v="0"/>
    <n v="7"/>
    <n v="4"/>
    <n v="3"/>
  </r>
  <r>
    <n v="6"/>
    <x v="2"/>
    <x v="23"/>
    <x v="110"/>
    <n v="35"/>
    <n v="32"/>
    <n v="32"/>
    <n v="32"/>
    <n v="32"/>
    <n v="0"/>
    <n v="7"/>
    <n v="0"/>
    <n v="7"/>
    <n v="7"/>
    <n v="0"/>
  </r>
  <r>
    <m/>
    <x v="1"/>
    <x v="1"/>
    <x v="2"/>
    <m/>
    <m/>
    <m/>
    <m/>
    <m/>
    <m/>
    <m/>
    <m/>
    <m/>
    <m/>
    <m/>
  </r>
  <r>
    <n v="8"/>
    <x v="2"/>
    <x v="23"/>
    <x v="111"/>
    <n v="32"/>
    <n v="27"/>
    <n v="27"/>
    <n v="27"/>
    <n v="25"/>
    <n v="0"/>
    <n v="4"/>
    <n v="0"/>
    <n v="4"/>
    <n v="1"/>
    <n v="3"/>
  </r>
  <r>
    <n v="9"/>
    <x v="2"/>
    <x v="23"/>
    <x v="112"/>
    <n v="90"/>
    <n v="86"/>
    <n v="86"/>
    <n v="86"/>
    <n v="90"/>
    <n v="4"/>
    <n v="29"/>
    <n v="4"/>
    <n v="29"/>
    <n v="12"/>
    <n v="16"/>
  </r>
  <r>
    <n v="10"/>
    <x v="2"/>
    <x v="23"/>
    <x v="113"/>
    <n v="4"/>
    <n v="4"/>
    <n v="4"/>
    <n v="4"/>
    <n v="4"/>
    <n v="0"/>
    <n v="1"/>
    <n v="0"/>
    <n v="1"/>
    <n v="0"/>
    <n v="0"/>
  </r>
  <r>
    <n v="22"/>
    <x v="2"/>
    <x v="24"/>
    <x v="114"/>
    <n v="318"/>
    <n v="230"/>
    <n v="250"/>
    <n v="237"/>
    <n v="234"/>
    <n v="50"/>
    <n v="167"/>
    <n v="49"/>
    <n v="158"/>
    <n v="5"/>
    <n v="1"/>
  </r>
  <r>
    <n v="23"/>
    <x v="2"/>
    <x v="25"/>
    <x v="2"/>
    <m/>
    <m/>
    <m/>
    <m/>
    <s v=" "/>
    <m/>
    <m/>
    <m/>
    <m/>
    <m/>
    <m/>
  </r>
  <r>
    <n v="1"/>
    <x v="2"/>
    <x v="25"/>
    <x v="115"/>
    <n v="4"/>
    <n v="1"/>
    <n v="1"/>
    <n v="1"/>
    <n v="1"/>
    <n v="0"/>
    <n v="1"/>
    <n v="0"/>
    <n v="1"/>
    <n v="0"/>
    <n v="0"/>
  </r>
  <r>
    <n v="2"/>
    <x v="2"/>
    <x v="25"/>
    <x v="116"/>
    <n v="26"/>
    <n v="26"/>
    <n v="25"/>
    <n v="25"/>
    <n v="18"/>
    <n v="0"/>
    <n v="12"/>
    <n v="0"/>
    <n v="12"/>
    <n v="0"/>
    <n v="0"/>
  </r>
  <r>
    <n v="3"/>
    <x v="2"/>
    <x v="25"/>
    <x v="117"/>
    <n v="9"/>
    <n v="8"/>
    <n v="8"/>
    <n v="8"/>
    <n v="9"/>
    <n v="0"/>
    <n v="1"/>
    <n v="0"/>
    <n v="1"/>
    <n v="1"/>
    <n v="0"/>
  </r>
  <r>
    <n v="4"/>
    <x v="2"/>
    <x v="25"/>
    <x v="118"/>
    <n v="7"/>
    <n v="6"/>
    <n v="6"/>
    <n v="6"/>
    <n v="6"/>
    <n v="0"/>
    <n v="1"/>
    <n v="0"/>
    <n v="1"/>
    <n v="0"/>
    <n v="1"/>
  </r>
  <r>
    <n v="5"/>
    <x v="2"/>
    <x v="25"/>
    <x v="119"/>
    <n v="4"/>
    <n v="4"/>
    <n v="4"/>
    <n v="4"/>
    <n v="4"/>
    <n v="0"/>
    <n v="3"/>
    <n v="0"/>
    <n v="3"/>
    <n v="0"/>
    <n v="0"/>
  </r>
  <r>
    <m/>
    <x v="1"/>
    <x v="1"/>
    <x v="2"/>
    <m/>
    <m/>
    <m/>
    <m/>
    <m/>
    <m/>
    <m/>
    <m/>
    <m/>
    <m/>
    <m/>
  </r>
  <r>
    <m/>
    <x v="1"/>
    <x v="1"/>
    <x v="2"/>
    <m/>
    <m/>
    <m/>
    <m/>
    <m/>
    <m/>
    <m/>
    <m/>
    <m/>
    <m/>
    <m/>
  </r>
  <r>
    <n v="8"/>
    <x v="2"/>
    <x v="25"/>
    <x v="120"/>
    <n v="26"/>
    <n v="25"/>
    <n v="25"/>
    <n v="25"/>
    <n v="12"/>
    <n v="0"/>
    <n v="8"/>
    <n v="0"/>
    <n v="8"/>
    <n v="2"/>
    <n v="4"/>
  </r>
  <r>
    <n v="9"/>
    <x v="2"/>
    <x v="25"/>
    <x v="121"/>
    <n v="18"/>
    <n v="17"/>
    <n v="17"/>
    <n v="17"/>
    <n v="16"/>
    <n v="0"/>
    <n v="4"/>
    <n v="0"/>
    <n v="4"/>
    <n v="0"/>
    <n v="3"/>
  </r>
  <r>
    <m/>
    <x v="1"/>
    <x v="1"/>
    <x v="2"/>
    <m/>
    <m/>
    <m/>
    <m/>
    <m/>
    <m/>
    <m/>
    <m/>
    <m/>
    <m/>
    <m/>
  </r>
  <r>
    <m/>
    <x v="1"/>
    <x v="1"/>
    <x v="2"/>
    <m/>
    <m/>
    <m/>
    <m/>
    <m/>
    <m/>
    <m/>
    <m/>
    <m/>
    <m/>
    <m/>
  </r>
  <r>
    <m/>
    <x v="1"/>
    <x v="1"/>
    <x v="2"/>
    <m/>
    <m/>
    <m/>
    <m/>
    <m/>
    <m/>
    <m/>
    <m/>
    <m/>
    <m/>
    <m/>
  </r>
  <r>
    <m/>
    <x v="1"/>
    <x v="1"/>
    <x v="2"/>
    <m/>
    <m/>
    <m/>
    <m/>
    <m/>
    <m/>
    <m/>
    <m/>
    <m/>
    <m/>
    <m/>
  </r>
  <r>
    <n v="14"/>
    <x v="2"/>
    <x v="25"/>
    <x v="122"/>
    <n v="41"/>
    <n v="40"/>
    <n v="39"/>
    <n v="39"/>
    <n v="38"/>
    <n v="0"/>
    <n v="7"/>
    <n v="0"/>
    <n v="7"/>
    <n v="0"/>
    <n v="6"/>
  </r>
  <r>
    <n v="15"/>
    <x v="2"/>
    <x v="25"/>
    <x v="123"/>
    <n v="34"/>
    <n v="31"/>
    <n v="31"/>
    <n v="30"/>
    <n v="23"/>
    <n v="0"/>
    <n v="17"/>
    <n v="0"/>
    <n v="17"/>
    <n v="6"/>
    <n v="0"/>
  </r>
  <r>
    <n v="16"/>
    <x v="2"/>
    <x v="25"/>
    <x v="124"/>
    <n v="10"/>
    <n v="7"/>
    <n v="6"/>
    <n v="6"/>
    <n v="11"/>
    <n v="0"/>
    <n v="3"/>
    <n v="0"/>
    <n v="3"/>
    <n v="0"/>
    <n v="3"/>
  </r>
  <r>
    <n v="17"/>
    <x v="2"/>
    <x v="25"/>
    <x v="125"/>
    <n v="19"/>
    <n v="18"/>
    <n v="18"/>
    <n v="18"/>
    <n v="18"/>
    <n v="0"/>
    <n v="4"/>
    <n v="0"/>
    <n v="4"/>
    <n v="4"/>
    <n v="0"/>
  </r>
  <r>
    <m/>
    <x v="1"/>
    <x v="1"/>
    <x v="2"/>
    <m/>
    <m/>
    <m/>
    <m/>
    <m/>
    <m/>
    <m/>
    <m/>
    <m/>
    <m/>
    <m/>
  </r>
  <r>
    <n v="24"/>
    <x v="2"/>
    <x v="26"/>
    <x v="2"/>
    <m/>
    <m/>
    <m/>
    <m/>
    <m/>
    <m/>
    <m/>
    <m/>
    <m/>
    <m/>
    <m/>
  </r>
  <r>
    <n v="1"/>
    <x v="2"/>
    <x v="26"/>
    <x v="126"/>
    <n v="271"/>
    <n v="259"/>
    <n v="211"/>
    <n v="209"/>
    <n v="190"/>
    <n v="5"/>
    <n v="75"/>
    <n v="5"/>
    <n v="75"/>
    <n v="32"/>
    <n v="18"/>
  </r>
  <r>
    <n v="2"/>
    <x v="2"/>
    <x v="26"/>
    <x v="127"/>
    <n v="94"/>
    <n v="71"/>
    <n v="71"/>
    <n v="67"/>
    <n v="53"/>
    <n v="0"/>
    <n v="19"/>
    <n v="0"/>
    <n v="19"/>
    <n v="8"/>
    <n v="6"/>
  </r>
  <r>
    <n v="3"/>
    <x v="2"/>
    <x v="26"/>
    <x v="128"/>
    <n v="37"/>
    <n v="36"/>
    <n v="36"/>
    <n v="36"/>
    <n v="37"/>
    <n v="0"/>
    <n v="7"/>
    <n v="0"/>
    <n v="7"/>
    <n v="5"/>
    <n v="1"/>
  </r>
  <r>
    <n v="4"/>
    <x v="2"/>
    <x v="26"/>
    <x v="129"/>
    <n v="19"/>
    <n v="16"/>
    <n v="16"/>
    <n v="15"/>
    <n v="16"/>
    <n v="0"/>
    <n v="7"/>
    <n v="0"/>
    <n v="7"/>
    <n v="0"/>
    <n v="6"/>
  </r>
  <r>
    <m/>
    <x v="1"/>
    <x v="1"/>
    <x v="2"/>
    <m/>
    <m/>
    <m/>
    <m/>
    <m/>
    <m/>
    <m/>
    <m/>
    <m/>
    <m/>
    <m/>
  </r>
  <r>
    <m/>
    <x v="1"/>
    <x v="1"/>
    <x v="2"/>
    <m/>
    <m/>
    <m/>
    <m/>
    <m/>
    <m/>
    <m/>
    <m/>
    <m/>
    <m/>
    <m/>
  </r>
  <r>
    <m/>
    <x v="1"/>
    <x v="1"/>
    <x v="2"/>
    <m/>
    <m/>
    <m/>
    <m/>
    <m/>
    <m/>
    <m/>
    <m/>
    <m/>
    <m/>
    <m/>
  </r>
  <r>
    <n v="8"/>
    <x v="2"/>
    <x v="26"/>
    <x v="130"/>
    <n v="3"/>
    <n v="2"/>
    <n v="2"/>
    <n v="3"/>
    <n v="3"/>
    <n v="0"/>
    <n v="2"/>
    <n v="0"/>
    <n v="2"/>
    <n v="1"/>
    <n v="0"/>
  </r>
  <r>
    <m/>
    <x v="1"/>
    <x v="1"/>
    <x v="2"/>
    <m/>
    <m/>
    <m/>
    <m/>
    <m/>
    <m/>
    <m/>
    <m/>
    <m/>
    <m/>
    <m/>
  </r>
  <r>
    <m/>
    <x v="1"/>
    <x v="1"/>
    <x v="2"/>
    <m/>
    <m/>
    <m/>
    <m/>
    <m/>
    <m/>
    <m/>
    <m/>
    <m/>
    <m/>
    <m/>
  </r>
  <r>
    <n v="11"/>
    <x v="2"/>
    <x v="26"/>
    <x v="131"/>
    <n v="3"/>
    <n v="3"/>
    <n v="3"/>
    <n v="3"/>
    <n v="3"/>
    <n v="0"/>
    <n v="1"/>
    <n v="0"/>
    <n v="1"/>
    <n v="0"/>
    <n v="1"/>
  </r>
  <r>
    <n v="26"/>
    <x v="2"/>
    <x v="27"/>
    <x v="2"/>
    <m/>
    <m/>
    <m/>
    <m/>
    <m/>
    <m/>
    <m/>
    <m/>
    <m/>
    <m/>
    <m/>
  </r>
  <r>
    <n v="1"/>
    <x v="2"/>
    <x v="27"/>
    <x v="132"/>
    <n v="268"/>
    <n v="249"/>
    <n v="209"/>
    <n v="211"/>
    <n v="215"/>
    <n v="5"/>
    <n v="111"/>
    <n v="5"/>
    <n v="110"/>
    <n v="35"/>
    <n v="10"/>
  </r>
  <r>
    <n v="2"/>
    <x v="2"/>
    <x v="27"/>
    <x v="133"/>
    <n v="170"/>
    <n v="151"/>
    <n v="145"/>
    <n v="145"/>
    <n v="137"/>
    <n v="0"/>
    <n v="26"/>
    <n v="0"/>
    <n v="26"/>
    <n v="5"/>
    <n v="19"/>
  </r>
  <r>
    <n v="3"/>
    <x v="2"/>
    <x v="27"/>
    <x v="134"/>
    <n v="13"/>
    <n v="13"/>
    <n v="11"/>
    <n v="13"/>
    <n v="22"/>
    <n v="0"/>
    <n v="5"/>
    <n v="0"/>
    <n v="5"/>
    <n v="0"/>
    <n v="5"/>
  </r>
  <r>
    <n v="4"/>
    <x v="2"/>
    <x v="27"/>
    <x v="135"/>
    <n v="16"/>
    <n v="16"/>
    <n v="16"/>
    <n v="16"/>
    <n v="30"/>
    <n v="0"/>
    <n v="2"/>
    <n v="0"/>
    <n v="2"/>
    <n v="0"/>
    <n v="2"/>
  </r>
  <r>
    <n v="5"/>
    <x v="2"/>
    <x v="27"/>
    <x v="136"/>
    <n v="52"/>
    <n v="38"/>
    <n v="37"/>
    <n v="36"/>
    <n v="37"/>
    <n v="0"/>
    <n v="9"/>
    <n v="0"/>
    <n v="9"/>
    <n v="1"/>
    <n v="8"/>
  </r>
  <r>
    <n v="6"/>
    <x v="2"/>
    <x v="27"/>
    <x v="137"/>
    <n v="37"/>
    <n v="31"/>
    <n v="31"/>
    <n v="31"/>
    <n v="47"/>
    <n v="0"/>
    <n v="13"/>
    <n v="0"/>
    <n v="13"/>
    <n v="4"/>
    <n v="8"/>
  </r>
  <r>
    <n v="7"/>
    <x v="2"/>
    <x v="27"/>
    <x v="138"/>
    <n v="39"/>
    <n v="33"/>
    <n v="33"/>
    <n v="37"/>
    <n v="36"/>
    <n v="0"/>
    <n v="12"/>
    <n v="0"/>
    <n v="12"/>
    <n v="4"/>
    <n v="4"/>
  </r>
  <r>
    <m/>
    <x v="1"/>
    <x v="1"/>
    <x v="2"/>
    <m/>
    <m/>
    <m/>
    <m/>
    <m/>
    <m/>
    <m/>
    <m/>
    <m/>
    <m/>
    <m/>
  </r>
  <r>
    <n v="9"/>
    <x v="2"/>
    <x v="27"/>
    <x v="139"/>
    <n v="2"/>
    <n v="2"/>
    <n v="2"/>
    <n v="2"/>
    <n v="2"/>
    <n v="0"/>
    <n v="2"/>
    <n v="0"/>
    <n v="2"/>
    <n v="2"/>
    <n v="0"/>
  </r>
  <r>
    <m/>
    <x v="1"/>
    <x v="1"/>
    <x v="2"/>
    <m/>
    <m/>
    <m/>
    <m/>
    <m/>
    <m/>
    <m/>
    <m/>
    <m/>
    <m/>
    <m/>
  </r>
  <r>
    <n v="28"/>
    <x v="2"/>
    <x v="28"/>
    <x v="2"/>
    <m/>
    <m/>
    <m/>
    <m/>
    <m/>
    <m/>
    <m/>
    <m/>
    <m/>
    <m/>
    <m/>
  </r>
  <r>
    <n v="1"/>
    <x v="2"/>
    <x v="28"/>
    <x v="140"/>
    <n v="69"/>
    <n v="57"/>
    <n v="56"/>
    <n v="54"/>
    <n v="43"/>
    <n v="1"/>
    <n v="21"/>
    <n v="1"/>
    <n v="20"/>
    <n v="12"/>
    <n v="2"/>
  </r>
  <r>
    <n v="2"/>
    <x v="2"/>
    <x v="28"/>
    <x v="141"/>
    <n v="35"/>
    <n v="31"/>
    <n v="22"/>
    <n v="13"/>
    <n v="13"/>
    <n v="0"/>
    <n v="10"/>
    <n v="0"/>
    <n v="10"/>
    <n v="0"/>
    <n v="6"/>
  </r>
  <r>
    <n v="3"/>
    <x v="2"/>
    <x v="28"/>
    <x v="142"/>
    <n v="5"/>
    <n v="5"/>
    <n v="5"/>
    <n v="5"/>
    <n v="5"/>
    <n v="0"/>
    <n v="5"/>
    <n v="0"/>
    <n v="5"/>
    <n v="4"/>
    <n v="0"/>
  </r>
  <r>
    <n v="4"/>
    <x v="2"/>
    <x v="28"/>
    <x v="143"/>
    <n v="14"/>
    <n v="14"/>
    <n v="14"/>
    <n v="14"/>
    <n v="13"/>
    <n v="0"/>
    <n v="3"/>
    <n v="0"/>
    <n v="3"/>
    <n v="0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grandTotalCaption="ОБЩО" updatedVersion="4" minRefreshableVersion="3" useAutoFormatting="1" itemPrintTitles="1" createdVersion="4" indent="0" outline="1" outlineData="1" multipleFieldFilters="0" chartFormat="2" rowHeaderCaption="Област">
  <location ref="A3:E177" firstHeaderRow="0" firstDataRow="1" firstDataCol="1"/>
  <pivotFields count="15">
    <pivotField showAll="0" defaultSubtotal="0"/>
    <pivotField axis="axisRow" showAll="0">
      <items count="4">
        <item x="0"/>
        <item x="2"/>
        <item x="1"/>
        <item t="default"/>
      </items>
    </pivotField>
    <pivotField axis="axisRow" showAll="0">
      <items count="30">
        <item x="15"/>
        <item x="16"/>
        <item x="0"/>
        <item x="2"/>
        <item x="3"/>
        <item x="4"/>
        <item x="5"/>
        <item x="6"/>
        <item x="17"/>
        <item x="18"/>
        <item x="7"/>
        <item x="8"/>
        <item x="19"/>
        <item x="20"/>
        <item x="9"/>
        <item x="21"/>
        <item x="10"/>
        <item x="11"/>
        <item x="12"/>
        <item x="22"/>
        <item x="23"/>
        <item x="25"/>
        <item x="24"/>
        <item x="26"/>
        <item x="13"/>
        <item x="27"/>
        <item x="14"/>
        <item x="28"/>
        <item x="1"/>
        <item t="default" sd="0"/>
      </items>
    </pivotField>
    <pivotField axis="axisRow" showAll="0">
      <items count="146">
        <item x="91"/>
        <item x="47"/>
        <item x="54"/>
        <item x="4"/>
        <item x="76"/>
        <item x="97"/>
        <item x="27"/>
        <item x="63"/>
        <item x="39"/>
        <item x="85"/>
        <item x="3"/>
        <item x="36"/>
        <item x="64"/>
        <item x="84"/>
        <item x="115"/>
        <item x="143"/>
        <item x="116"/>
        <item x="86"/>
        <item x="95"/>
        <item x="18"/>
        <item x="1"/>
        <item x="59"/>
        <item x="7"/>
        <item x="87"/>
        <item x="19"/>
        <item x="6"/>
        <item x="28"/>
        <item x="117"/>
        <item x="118"/>
        <item x="8"/>
        <item x="65"/>
        <item x="40"/>
        <item x="129"/>
        <item x="108"/>
        <item x="77"/>
        <item x="133"/>
        <item x="16"/>
        <item x="29"/>
        <item x="119"/>
        <item x="41"/>
        <item x="5"/>
        <item x="83"/>
        <item x="9"/>
        <item x="141"/>
        <item x="120"/>
        <item x="121"/>
        <item x="134"/>
        <item x="48"/>
        <item x="30"/>
        <item x="127"/>
        <item x="98"/>
        <item x="60"/>
        <item x="78"/>
        <item x="20"/>
        <item x="66"/>
        <item x="79"/>
        <item x="49"/>
        <item x="17"/>
        <item x="80"/>
        <item x="82"/>
        <item x="43"/>
        <item x="32"/>
        <item x="50"/>
        <item x="37"/>
        <item x="33"/>
        <item x="99"/>
        <item x="135"/>
        <item x="110"/>
        <item x="21"/>
        <item x="22"/>
        <item x="81"/>
        <item x="38"/>
        <item x="131"/>
        <item x="44"/>
        <item x="105"/>
        <item x="62"/>
        <item x="55"/>
        <item x="23"/>
        <item x="130"/>
        <item x="10"/>
        <item x="88"/>
        <item x="89"/>
        <item x="93"/>
        <item x="67"/>
        <item x="90"/>
        <item x="45"/>
        <item x="100"/>
        <item x="11"/>
        <item x="56"/>
        <item x="0"/>
        <item x="128"/>
        <item x="94"/>
        <item x="51"/>
        <item x="68"/>
        <item x="101"/>
        <item x="111"/>
        <item x="52"/>
        <item x="123"/>
        <item x="69"/>
        <item x="136"/>
        <item x="12"/>
        <item x="124"/>
        <item x="53"/>
        <item x="137"/>
        <item x="106"/>
        <item x="125"/>
        <item x="58"/>
        <item x="102"/>
        <item x="114"/>
        <item x="103"/>
        <item x="126"/>
        <item x="13"/>
        <item x="142"/>
        <item x="92"/>
        <item x="107"/>
        <item x="31"/>
        <item x="34"/>
        <item x="139"/>
        <item x="35"/>
        <item x="96"/>
        <item x="57"/>
        <item x="138"/>
        <item x="132"/>
        <item x="104"/>
        <item x="113"/>
        <item x="46"/>
        <item x="61"/>
        <item x="140"/>
        <item h="1" x="2"/>
        <item x="14"/>
        <item x="15"/>
        <item x="70"/>
        <item x="71"/>
        <item x="122"/>
        <item x="24"/>
        <item x="25"/>
        <item x="26"/>
        <item x="42"/>
        <item m="1" x="144"/>
        <item x="112"/>
        <item x="109"/>
        <item x="73"/>
        <item x="74"/>
        <item x="75"/>
        <item x="72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showAll="0"/>
    <pivotField dataField="1" showAll="0"/>
    <pivotField dataField="1" showAll="0"/>
    <pivotField dataField="1" showAll="0"/>
  </pivotFields>
  <rowFields count="3">
    <field x="1"/>
    <field x="2"/>
    <field x="3"/>
  </rowFields>
  <rowItems count="174">
    <i>
      <x/>
    </i>
    <i r="1">
      <x v="2"/>
    </i>
    <i r="2">
      <x v="3"/>
    </i>
    <i r="2">
      <x v="10"/>
    </i>
    <i r="2">
      <x v="20"/>
    </i>
    <i r="2">
      <x v="25"/>
    </i>
    <i r="2">
      <x v="40"/>
    </i>
    <i r="2">
      <x v="89"/>
    </i>
    <i r="1">
      <x v="3"/>
    </i>
    <i r="2">
      <x v="22"/>
    </i>
    <i r="2">
      <x v="29"/>
    </i>
    <i r="2">
      <x v="42"/>
    </i>
    <i r="2">
      <x v="79"/>
    </i>
    <i r="2">
      <x v="87"/>
    </i>
    <i r="2">
      <x v="100"/>
    </i>
    <i r="2">
      <x v="111"/>
    </i>
    <i r="1">
      <x v="4"/>
    </i>
    <i r="2">
      <x v="36"/>
    </i>
    <i r="2">
      <x v="57"/>
    </i>
    <i r="2">
      <x v="129"/>
    </i>
    <i r="2">
      <x v="130"/>
    </i>
    <i r="1">
      <x v="5"/>
    </i>
    <i r="2">
      <x v="19"/>
    </i>
    <i r="2">
      <x v="24"/>
    </i>
    <i r="2">
      <x v="53"/>
    </i>
    <i r="2">
      <x v="68"/>
    </i>
    <i r="2">
      <x v="69"/>
    </i>
    <i r="2">
      <x v="77"/>
    </i>
    <i r="1">
      <x v="6"/>
    </i>
    <i r="2">
      <x v="134"/>
    </i>
    <i r="2">
      <x v="135"/>
    </i>
    <i r="2">
      <x v="136"/>
    </i>
    <i r="1">
      <x v="7"/>
    </i>
    <i r="2">
      <x v="6"/>
    </i>
    <i r="2">
      <x v="26"/>
    </i>
    <i r="2">
      <x v="37"/>
    </i>
    <i r="2">
      <x v="48"/>
    </i>
    <i r="2">
      <x v="115"/>
    </i>
    <i r="1">
      <x v="10"/>
    </i>
    <i r="2">
      <x v="61"/>
    </i>
    <i r="2">
      <x v="64"/>
    </i>
    <i r="2">
      <x v="116"/>
    </i>
    <i r="2">
      <x v="118"/>
    </i>
    <i r="1">
      <x v="11"/>
    </i>
    <i r="2">
      <x v="11"/>
    </i>
    <i r="2">
      <x v="63"/>
    </i>
    <i r="2">
      <x v="71"/>
    </i>
    <i r="1">
      <x v="14"/>
    </i>
    <i r="2">
      <x v="8"/>
    </i>
    <i r="2">
      <x v="31"/>
    </i>
    <i r="2">
      <x v="39"/>
    </i>
    <i r="2">
      <x v="60"/>
    </i>
    <i r="2">
      <x v="73"/>
    </i>
    <i r="2">
      <x v="85"/>
    </i>
    <i r="2">
      <x v="125"/>
    </i>
    <i r="2">
      <x v="137"/>
    </i>
    <i r="1">
      <x v="16"/>
    </i>
    <i r="2">
      <x v="1"/>
    </i>
    <i r="2">
      <x v="47"/>
    </i>
    <i r="2">
      <x v="56"/>
    </i>
    <i r="2">
      <x v="62"/>
    </i>
    <i r="2">
      <x v="92"/>
    </i>
    <i r="1">
      <x v="17"/>
    </i>
    <i r="2">
      <x v="96"/>
    </i>
    <i r="1">
      <x v="18"/>
    </i>
    <i r="2">
      <x v="2"/>
    </i>
    <i r="2">
      <x v="102"/>
    </i>
    <i r="1">
      <x v="24"/>
    </i>
    <i r="2">
      <x v="76"/>
    </i>
    <i r="2">
      <x v="88"/>
    </i>
    <i r="2">
      <x v="120"/>
    </i>
    <i r="1">
      <x v="26"/>
    </i>
    <i r="2">
      <x v="21"/>
    </i>
    <i r="2">
      <x v="51"/>
    </i>
    <i r="2">
      <x v="75"/>
    </i>
    <i r="2">
      <x v="106"/>
    </i>
    <i r="2">
      <x v="126"/>
    </i>
    <i>
      <x v="1"/>
    </i>
    <i r="1">
      <x/>
    </i>
    <i r="2">
      <x v="7"/>
    </i>
    <i r="2">
      <x v="12"/>
    </i>
    <i r="2">
      <x v="30"/>
    </i>
    <i r="2">
      <x v="54"/>
    </i>
    <i r="2">
      <x v="83"/>
    </i>
    <i r="2">
      <x v="93"/>
    </i>
    <i r="2">
      <x v="98"/>
    </i>
    <i r="1">
      <x v="1"/>
    </i>
    <i r="2">
      <x v="131"/>
    </i>
    <i r="2">
      <x v="132"/>
    </i>
    <i r="2">
      <x v="141"/>
    </i>
    <i r="2">
      <x v="142"/>
    </i>
    <i r="2">
      <x v="143"/>
    </i>
    <i r="2">
      <x v="144"/>
    </i>
    <i r="1">
      <x v="8"/>
    </i>
    <i r="2">
      <x v="4"/>
    </i>
    <i r="2">
      <x v="34"/>
    </i>
    <i r="2">
      <x v="52"/>
    </i>
    <i r="2">
      <x v="55"/>
    </i>
    <i r="2">
      <x v="58"/>
    </i>
    <i r="2">
      <x v="70"/>
    </i>
    <i r="1">
      <x v="9"/>
    </i>
    <i r="2">
      <x v="13"/>
    </i>
    <i r="2">
      <x v="41"/>
    </i>
    <i r="2">
      <x v="59"/>
    </i>
    <i r="1">
      <x v="12"/>
    </i>
    <i r="2">
      <x/>
    </i>
    <i r="2">
      <x v="9"/>
    </i>
    <i r="2">
      <x v="17"/>
    </i>
    <i r="2">
      <x v="23"/>
    </i>
    <i r="2">
      <x v="80"/>
    </i>
    <i r="2">
      <x v="81"/>
    </i>
    <i r="2">
      <x v="84"/>
    </i>
    <i r="2">
      <x v="113"/>
    </i>
    <i r="1">
      <x v="13"/>
    </i>
    <i r="2">
      <x v="18"/>
    </i>
    <i r="2">
      <x v="82"/>
    </i>
    <i r="2">
      <x v="91"/>
    </i>
    <i r="2">
      <x v="119"/>
    </i>
    <i r="1">
      <x v="15"/>
    </i>
    <i r="2">
      <x v="5"/>
    </i>
    <i r="2">
      <x v="50"/>
    </i>
    <i r="2">
      <x v="65"/>
    </i>
    <i r="2">
      <x v="86"/>
    </i>
    <i r="2">
      <x v="94"/>
    </i>
    <i r="2">
      <x v="107"/>
    </i>
    <i r="2">
      <x v="109"/>
    </i>
    <i r="2">
      <x v="123"/>
    </i>
    <i r="1">
      <x v="19"/>
    </i>
    <i r="2">
      <x v="74"/>
    </i>
    <i r="2">
      <x v="104"/>
    </i>
    <i r="2">
      <x v="114"/>
    </i>
    <i r="1">
      <x v="20"/>
    </i>
    <i r="2">
      <x v="33"/>
    </i>
    <i r="2">
      <x v="67"/>
    </i>
    <i r="2">
      <x v="95"/>
    </i>
    <i r="2">
      <x v="124"/>
    </i>
    <i r="2">
      <x v="139"/>
    </i>
    <i r="2">
      <x v="140"/>
    </i>
    <i r="1">
      <x v="21"/>
    </i>
    <i r="2">
      <x v="14"/>
    </i>
    <i r="2">
      <x v="16"/>
    </i>
    <i r="2">
      <x v="27"/>
    </i>
    <i r="2">
      <x v="28"/>
    </i>
    <i r="2">
      <x v="38"/>
    </i>
    <i r="2">
      <x v="44"/>
    </i>
    <i r="2">
      <x v="45"/>
    </i>
    <i r="2">
      <x v="97"/>
    </i>
    <i r="2">
      <x v="101"/>
    </i>
    <i r="2">
      <x v="105"/>
    </i>
    <i r="2">
      <x v="133"/>
    </i>
    <i r="1">
      <x v="22"/>
    </i>
    <i r="2">
      <x v="108"/>
    </i>
    <i r="1">
      <x v="23"/>
    </i>
    <i r="2">
      <x v="32"/>
    </i>
    <i r="2">
      <x v="49"/>
    </i>
    <i r="2">
      <x v="72"/>
    </i>
    <i r="2">
      <x v="78"/>
    </i>
    <i r="2">
      <x v="90"/>
    </i>
    <i r="2">
      <x v="110"/>
    </i>
    <i r="1">
      <x v="25"/>
    </i>
    <i r="2">
      <x v="35"/>
    </i>
    <i r="2">
      <x v="46"/>
    </i>
    <i r="2">
      <x v="66"/>
    </i>
    <i r="2">
      <x v="99"/>
    </i>
    <i r="2">
      <x v="103"/>
    </i>
    <i r="2">
      <x v="117"/>
    </i>
    <i r="2">
      <x v="121"/>
    </i>
    <i r="2">
      <x v="122"/>
    </i>
    <i r="1">
      <x v="27"/>
    </i>
    <i r="2">
      <x v="15"/>
    </i>
    <i r="2">
      <x v="43"/>
    </i>
    <i r="2">
      <x v="112"/>
    </i>
    <i r="2">
      <x v="12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Брой сключени договори за целево финансиране (от регистъра на ББР)" fld="10" baseField="1" baseItem="0"/>
    <dataField name="Брой сгради със стартирали  дейности  (от момента на стартиране изготвянето на ТО)" fld="12" baseField="1" baseItem="0"/>
    <dataField name=" Брой сгради със стартирали  СМР " fld="13" baseField="1" baseItem="0"/>
    <dataField name="Брой сгради въведени  в експлоатация" fld="14" baseField="1" baseItem="0"/>
  </dataFields>
  <formats count="395">
    <format dxfId="394">
      <pivotArea field="2" type="button" dataOnly="0" labelOnly="1" outline="0" axis="axisRow" fieldPosition="1"/>
    </format>
    <format dxfId="39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92">
      <pivotArea field="2" type="button" dataOnly="0" labelOnly="1" outline="0" axis="axisRow" fieldPosition="1"/>
    </format>
    <format dxfId="39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90">
      <pivotArea field="2" type="button" dataOnly="0" labelOnly="1" outline="0" axis="axisRow" fieldPosition="1"/>
    </format>
    <format dxfId="38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88">
      <pivotArea field="2" type="button" dataOnly="0" labelOnly="1" outline="0" axis="axisRow" fieldPosition="1"/>
    </format>
    <format dxfId="387">
      <pivotArea type="all" dataOnly="0" outline="0" fieldPosition="0"/>
    </format>
    <format dxfId="38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85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384">
      <pivotArea type="all" dataOnly="0" outline="0" fieldPosition="0"/>
    </format>
    <format dxfId="383">
      <pivotArea outline="0" collapsedLevelsAreSubtotals="1" fieldPosition="0"/>
    </format>
    <format dxfId="382">
      <pivotArea outline="0" collapsedLevelsAreSubtotals="1" fieldPosition="0"/>
    </format>
    <format dxfId="381">
      <pivotArea collapsedLevelsAreSubtotals="1" fieldPosition="0">
        <references count="1">
          <reference field="2" count="1">
            <x v="13"/>
          </reference>
        </references>
      </pivotArea>
    </format>
    <format dxfId="380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20"/>
          </reference>
        </references>
      </pivotArea>
    </format>
    <format dxfId="379">
      <pivotArea collapsedLevelsAreSubtotals="1" fieldPosition="0">
        <references count="2">
          <reference field="4294967294" count="1" selected="0">
            <x v="1"/>
          </reference>
          <reference field="2" count="1">
            <x v="14"/>
          </reference>
        </references>
      </pivotArea>
    </format>
    <format dxfId="378">
      <pivotArea collapsedLevelsAreSubtotals="1" fieldPosition="0">
        <references count="2">
          <reference field="4294967294" count="1" selected="0">
            <x v="3"/>
          </reference>
          <reference field="2" count="1">
            <x v="14"/>
          </reference>
        </references>
      </pivotArea>
    </format>
    <format dxfId="377">
      <pivotArea collapsedLevelsAreSubtotals="1" fieldPosition="0">
        <references count="2">
          <reference field="4294967294" count="1" selected="0">
            <x v="2"/>
          </reference>
          <reference field="2" count="1">
            <x v="14"/>
          </reference>
        </references>
      </pivotArea>
    </format>
    <format dxfId="376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16"/>
          </reference>
        </references>
      </pivotArea>
    </format>
    <format dxfId="375">
      <pivotArea collapsedLevelsAreSubtotals="1" fieldPosition="0">
        <references count="1">
          <reference field="2" count="1">
            <x v="0"/>
          </reference>
        </references>
      </pivotArea>
    </format>
    <format dxfId="374">
      <pivotArea collapsedLevelsAreSubtotals="1" fieldPosition="0">
        <references count="1">
          <reference field="2" count="1">
            <x v="4"/>
          </reference>
        </references>
      </pivotArea>
    </format>
    <format dxfId="373">
      <pivotArea collapsedLevelsAreSubtotals="1" fieldPosition="0">
        <references count="1">
          <reference field="2" count="1">
            <x v="5"/>
          </reference>
        </references>
      </pivotArea>
    </format>
    <format dxfId="372">
      <pivotArea collapsedLevelsAreSubtotals="1" fieldPosition="0">
        <references count="1">
          <reference field="2" count="1">
            <x v="6"/>
          </reference>
        </references>
      </pivotArea>
    </format>
    <format dxfId="371">
      <pivotArea collapsedLevelsAreSubtotals="1" fieldPosition="0">
        <references count="1">
          <reference field="2" count="1">
            <x v="7"/>
          </reference>
        </references>
      </pivotArea>
    </format>
    <format dxfId="370">
      <pivotArea collapsedLevelsAreSubtotals="1" fieldPosition="0">
        <references count="1">
          <reference field="2" count="1">
            <x v="8"/>
          </reference>
        </references>
      </pivotArea>
    </format>
    <format dxfId="369">
      <pivotArea collapsedLevelsAreSubtotals="1" fieldPosition="0">
        <references count="1">
          <reference field="2" count="1">
            <x v="9"/>
          </reference>
        </references>
      </pivotArea>
    </format>
    <format dxfId="368">
      <pivotArea collapsedLevelsAreSubtotals="1" fieldPosition="0">
        <references count="1">
          <reference field="2" count="1">
            <x v="10"/>
          </reference>
        </references>
      </pivotArea>
    </format>
    <format dxfId="367">
      <pivotArea collapsedLevelsAreSubtotals="1" fieldPosition="0">
        <references count="1">
          <reference field="2" count="1">
            <x v="11"/>
          </reference>
        </references>
      </pivotArea>
    </format>
    <format dxfId="366">
      <pivotArea collapsedLevelsAreSubtotals="1" fieldPosition="0">
        <references count="1">
          <reference field="2" count="1">
            <x v="12"/>
          </reference>
        </references>
      </pivotArea>
    </format>
    <format dxfId="365">
      <pivotArea collapsedLevelsAreSubtotals="1" fieldPosition="0">
        <references count="1">
          <reference field="2" count="1">
            <x v="13"/>
          </reference>
        </references>
      </pivotArea>
    </format>
    <format dxfId="364">
      <pivotArea collapsedLevelsAreSubtotals="1" fieldPosition="0">
        <references count="1">
          <reference field="2" count="1">
            <x v="14"/>
          </reference>
        </references>
      </pivotArea>
    </format>
    <format dxfId="363">
      <pivotArea collapsedLevelsAreSubtotals="1" fieldPosition="0">
        <references count="1">
          <reference field="2" count="1">
            <x v="15"/>
          </reference>
        </references>
      </pivotArea>
    </format>
    <format dxfId="362">
      <pivotArea collapsedLevelsAreSubtotals="1" fieldPosition="0">
        <references count="1">
          <reference field="2" count="1">
            <x v="16"/>
          </reference>
        </references>
      </pivotArea>
    </format>
    <format dxfId="361">
      <pivotArea collapsedLevelsAreSubtotals="1" fieldPosition="0">
        <references count="1">
          <reference field="2" count="1">
            <x v="17"/>
          </reference>
        </references>
      </pivotArea>
    </format>
    <format dxfId="360">
      <pivotArea collapsedLevelsAreSubtotals="1" fieldPosition="0">
        <references count="1">
          <reference field="2" count="1">
            <x v="19"/>
          </reference>
        </references>
      </pivotArea>
    </format>
    <format dxfId="359">
      <pivotArea collapsedLevelsAreSubtotals="1" fieldPosition="0">
        <references count="1">
          <reference field="2" count="1">
            <x v="20"/>
          </reference>
        </references>
      </pivotArea>
    </format>
    <format dxfId="358">
      <pivotArea collapsedLevelsAreSubtotals="1" fieldPosition="0">
        <references count="1">
          <reference field="2" count="1">
            <x v="21"/>
          </reference>
        </references>
      </pivotArea>
    </format>
    <format dxfId="357">
      <pivotArea collapsedLevelsAreSubtotals="1" fieldPosition="0">
        <references count="1">
          <reference field="2" count="1">
            <x v="22"/>
          </reference>
        </references>
      </pivotArea>
    </format>
    <format dxfId="356">
      <pivotArea collapsedLevelsAreSubtotals="1" fieldPosition="0">
        <references count="1">
          <reference field="2" count="1">
            <x v="23"/>
          </reference>
        </references>
      </pivotArea>
    </format>
    <format dxfId="355">
      <pivotArea collapsedLevelsAreSubtotals="1" fieldPosition="0">
        <references count="1">
          <reference field="2" count="1">
            <x v="24"/>
          </reference>
        </references>
      </pivotArea>
    </format>
    <format dxfId="354">
      <pivotArea collapsedLevelsAreSubtotals="1" fieldPosition="0">
        <references count="1">
          <reference field="2" count="1">
            <x v="25"/>
          </reference>
        </references>
      </pivotArea>
    </format>
    <format dxfId="353">
      <pivotArea collapsedLevelsAreSubtotals="1" fieldPosition="0">
        <references count="1">
          <reference field="2" count="1">
            <x v="26"/>
          </reference>
        </references>
      </pivotArea>
    </format>
    <format dxfId="352">
      <pivotArea collapsedLevelsAreSubtotals="1" fieldPosition="0">
        <references count="1">
          <reference field="2" count="1">
            <x v="27"/>
          </reference>
        </references>
      </pivotArea>
    </format>
    <format dxfId="351">
      <pivotArea dataOnly="0" labelOnly="1" fieldPosition="0">
        <references count="1">
          <reference field="2" count="0"/>
        </references>
      </pivotArea>
    </format>
    <format dxfId="350">
      <pivotArea collapsedLevelsAreSubtotals="1" fieldPosition="0">
        <references count="2">
          <reference field="2" count="1" selected="0">
            <x v="23"/>
          </reference>
          <reference field="3" count="1">
            <x v="78"/>
          </reference>
        </references>
      </pivotArea>
    </format>
    <format dxfId="349">
      <pivotArea dataOnly="0" labelOnly="1" fieldPosition="0">
        <references count="2">
          <reference field="2" count="1" selected="0">
            <x v="23"/>
          </reference>
          <reference field="3" count="1">
            <x v="78"/>
          </reference>
        </references>
      </pivotArea>
    </format>
    <format dxfId="348">
      <pivotArea collapsedLevelsAreSubtotals="1" fieldPosition="0">
        <references count="2">
          <reference field="4294967294" count="1" selected="0">
            <x v="0"/>
          </reference>
          <reference field="2" count="1">
            <x v="1"/>
          </reference>
        </references>
      </pivotArea>
    </format>
    <format dxfId="347">
      <pivotArea collapsedLevelsAreSubtotals="1" fieldPosition="0">
        <references count="2">
          <reference field="4294967294" count="1" selected="0">
            <x v="0"/>
          </reference>
          <reference field="2" count="1">
            <x v="2"/>
          </reference>
        </references>
      </pivotArea>
    </format>
    <format dxfId="346">
      <pivotArea collapsedLevelsAreSubtotals="1" fieldPosition="0">
        <references count="2">
          <reference field="4294967294" count="1" selected="0">
            <x v="0"/>
          </reference>
          <reference field="2" count="1">
            <x v="4"/>
          </reference>
        </references>
      </pivotArea>
    </format>
    <format dxfId="345">
      <pivotArea collapsedLevelsAreSubtotals="1" fieldPosition="0">
        <references count="2">
          <reference field="4294967294" count="1" selected="0">
            <x v="0"/>
          </reference>
          <reference field="2" count="1">
            <x v="5"/>
          </reference>
        </references>
      </pivotArea>
    </format>
    <format dxfId="344">
      <pivotArea collapsedLevelsAreSubtotals="1" fieldPosition="0">
        <references count="2">
          <reference field="4294967294" count="1" selected="0">
            <x v="0"/>
          </reference>
          <reference field="2" count="1">
            <x v="6"/>
          </reference>
        </references>
      </pivotArea>
    </format>
    <format dxfId="343">
      <pivotArea collapsedLevelsAreSubtotals="1" fieldPosition="0">
        <references count="2">
          <reference field="4294967294" count="1" selected="0">
            <x v="0"/>
          </reference>
          <reference field="2" count="1">
            <x v="7"/>
          </reference>
        </references>
      </pivotArea>
    </format>
    <format dxfId="342">
      <pivotArea collapsedLevelsAreSubtotals="1" fieldPosition="0">
        <references count="2">
          <reference field="4294967294" count="1" selected="0">
            <x v="0"/>
          </reference>
          <reference field="2" count="1">
            <x v="8"/>
          </reference>
        </references>
      </pivotArea>
    </format>
    <format dxfId="341">
      <pivotArea collapsedLevelsAreSubtotals="1" fieldPosition="0">
        <references count="2">
          <reference field="4294967294" count="1" selected="0">
            <x v="0"/>
          </reference>
          <reference field="2" count="1">
            <x v="9"/>
          </reference>
        </references>
      </pivotArea>
    </format>
    <format dxfId="340">
      <pivotArea collapsedLevelsAreSubtotals="1" fieldPosition="0">
        <references count="2">
          <reference field="4294967294" count="1" selected="0">
            <x v="0"/>
          </reference>
          <reference field="2" count="1">
            <x v="10"/>
          </reference>
        </references>
      </pivotArea>
    </format>
    <format dxfId="339">
      <pivotArea collapsedLevelsAreSubtotals="1" fieldPosition="0">
        <references count="2">
          <reference field="4294967294" count="1" selected="0">
            <x v="0"/>
          </reference>
          <reference field="2" count="1">
            <x v="11"/>
          </reference>
        </references>
      </pivotArea>
    </format>
    <format dxfId="338">
      <pivotArea collapsedLevelsAreSubtotals="1" fieldPosition="0">
        <references count="2">
          <reference field="4294967294" count="1" selected="0">
            <x v="0"/>
          </reference>
          <reference field="2" count="1">
            <x v="12"/>
          </reference>
        </references>
      </pivotArea>
    </format>
    <format dxfId="337">
      <pivotArea collapsedLevelsAreSubtotals="1" fieldPosition="0">
        <references count="2">
          <reference field="4294967294" count="1" selected="0">
            <x v="0"/>
          </reference>
          <reference field="2" count="1">
            <x v="13"/>
          </reference>
        </references>
      </pivotArea>
    </format>
    <format dxfId="336">
      <pivotArea collapsedLevelsAreSubtotals="1" fieldPosition="0">
        <references count="2">
          <reference field="4294967294" count="1" selected="0">
            <x v="0"/>
          </reference>
          <reference field="2" count="1">
            <x v="14"/>
          </reference>
        </references>
      </pivotArea>
    </format>
    <format dxfId="335">
      <pivotArea collapsedLevelsAreSubtotals="1" fieldPosition="0">
        <references count="2">
          <reference field="4294967294" count="1" selected="0">
            <x v="0"/>
          </reference>
          <reference field="2" count="1">
            <x v="15"/>
          </reference>
        </references>
      </pivotArea>
    </format>
    <format dxfId="334">
      <pivotArea collapsedLevelsAreSubtotals="1" fieldPosition="0">
        <references count="2">
          <reference field="4294967294" count="1" selected="0">
            <x v="0"/>
          </reference>
          <reference field="2" count="1">
            <x v="16"/>
          </reference>
        </references>
      </pivotArea>
    </format>
    <format dxfId="333">
      <pivotArea collapsedLevelsAreSubtotals="1" fieldPosition="0">
        <references count="2">
          <reference field="4294967294" count="1" selected="0">
            <x v="0"/>
          </reference>
          <reference field="2" count="1">
            <x v="17"/>
          </reference>
        </references>
      </pivotArea>
    </format>
    <format dxfId="332">
      <pivotArea collapsedLevelsAreSubtotals="1" fieldPosition="0">
        <references count="2">
          <reference field="4294967294" count="1" selected="0">
            <x v="0"/>
          </reference>
          <reference field="2" count="1">
            <x v="19"/>
          </reference>
        </references>
      </pivotArea>
    </format>
    <format dxfId="331">
      <pivotArea collapsedLevelsAreSubtotals="1" fieldPosition="0">
        <references count="2">
          <reference field="4294967294" count="1" selected="0">
            <x v="0"/>
          </reference>
          <reference field="2" count="1">
            <x v="20"/>
          </reference>
        </references>
      </pivotArea>
    </format>
    <format dxfId="330">
      <pivotArea collapsedLevelsAreSubtotals="1" fieldPosition="0">
        <references count="2">
          <reference field="4294967294" count="1" selected="0">
            <x v="0"/>
          </reference>
          <reference field="2" count="1">
            <x v="21"/>
          </reference>
        </references>
      </pivotArea>
    </format>
    <format dxfId="329">
      <pivotArea collapsedLevelsAreSubtotals="1" fieldPosition="0">
        <references count="2">
          <reference field="4294967294" count="1" selected="0">
            <x v="0"/>
          </reference>
          <reference field="2" count="1">
            <x v="22"/>
          </reference>
        </references>
      </pivotArea>
    </format>
    <format dxfId="328">
      <pivotArea collapsedLevelsAreSubtotals="1" fieldPosition="0">
        <references count="2">
          <reference field="4294967294" count="1" selected="0">
            <x v="0"/>
          </reference>
          <reference field="2" count="1">
            <x v="23"/>
          </reference>
        </references>
      </pivotArea>
    </format>
    <format dxfId="327">
      <pivotArea collapsedLevelsAreSubtotals="1" fieldPosition="0">
        <references count="2">
          <reference field="4294967294" count="1" selected="0">
            <x v="0"/>
          </reference>
          <reference field="2" count="1">
            <x v="24"/>
          </reference>
        </references>
      </pivotArea>
    </format>
    <format dxfId="326">
      <pivotArea collapsedLevelsAreSubtotals="1" fieldPosition="0">
        <references count="2">
          <reference field="4294967294" count="1" selected="0">
            <x v="0"/>
          </reference>
          <reference field="2" count="1">
            <x v="25"/>
          </reference>
        </references>
      </pivotArea>
    </format>
    <format dxfId="325">
      <pivotArea collapsedLevelsAreSubtotals="1" fieldPosition="0">
        <references count="2">
          <reference field="4294967294" count="1" selected="0">
            <x v="0"/>
          </reference>
          <reference field="2" count="1">
            <x v="26"/>
          </reference>
        </references>
      </pivotArea>
    </format>
    <format dxfId="324">
      <pivotArea collapsedLevelsAreSubtotals="1" fieldPosition="0">
        <references count="2">
          <reference field="4294967294" count="1" selected="0">
            <x v="0"/>
          </reference>
          <reference field="2" count="1">
            <x v="27"/>
          </reference>
        </references>
      </pivotArea>
    </format>
    <format dxfId="323">
      <pivotArea outline="0" collapsedLevelsAreSubtotals="1" fieldPosition="0"/>
    </format>
    <format dxfId="32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21">
      <pivotArea dataOnly="0" fieldPosition="0">
        <references count="1">
          <reference field="2" count="15">
            <x v="0"/>
            <x v="4"/>
            <x v="5"/>
            <x v="6"/>
            <x v="9"/>
            <x v="10"/>
            <x v="11"/>
            <x v="13"/>
            <x v="18"/>
            <x v="19"/>
            <x v="20"/>
            <x v="21"/>
            <x v="23"/>
            <x v="25"/>
            <x v="26"/>
          </reference>
        </references>
      </pivotArea>
    </format>
    <format dxfId="320">
      <pivotArea dataOnly="0" fieldPosition="0">
        <references count="1">
          <reference field="2" count="10">
            <x v="4"/>
            <x v="6"/>
            <x v="9"/>
            <x v="11"/>
            <x v="12"/>
            <x v="13"/>
            <x v="17"/>
            <x v="22"/>
            <x v="26"/>
            <x v="27"/>
          </reference>
        </references>
      </pivotArea>
    </format>
    <format dxfId="319">
      <pivotArea dataOnly="0" fieldPosition="0">
        <references count="1">
          <reference field="2" count="3">
            <x v="20"/>
            <x v="21"/>
            <x v="23"/>
          </reference>
        </references>
      </pivotArea>
    </format>
    <format dxfId="318">
      <pivotArea dataOnly="0" fieldPosition="0">
        <references count="1">
          <reference field="2" count="2">
            <x v="18"/>
            <x v="19"/>
          </reference>
        </references>
      </pivotArea>
    </format>
    <format dxfId="317">
      <pivotArea dataOnly="0" fieldPosition="0">
        <references count="1">
          <reference field="2" count="3">
            <x v="3"/>
            <x v="7"/>
            <x v="16"/>
          </reference>
        </references>
      </pivotArea>
    </format>
    <format dxfId="316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23"/>
          </reference>
          <reference field="3" count="1">
            <x v="78"/>
          </reference>
        </references>
      </pivotArea>
    </format>
    <format dxfId="315">
      <pivotArea dataOnly="0" fieldPosition="0">
        <references count="1">
          <reference field="2" count="1">
            <x v="14"/>
          </reference>
        </references>
      </pivotArea>
    </format>
    <format dxfId="314">
      <pivotArea collapsedLevelsAreSubtotals="1" fieldPosition="0">
        <references count="2">
          <reference field="2" count="1" selected="0">
            <x v="1"/>
          </reference>
          <reference field="3" count="1">
            <x v="131"/>
          </reference>
        </references>
      </pivotArea>
    </format>
    <format dxfId="313">
      <pivotArea dataOnly="0" labelOnly="1" fieldPosition="0">
        <references count="2">
          <reference field="2" count="1" selected="0">
            <x v="1"/>
          </reference>
          <reference field="3" count="1">
            <x v="131"/>
          </reference>
        </references>
      </pivotArea>
    </format>
    <format dxfId="312">
      <pivotArea collapsedLevelsAreSubtotals="1" fieldPosition="0">
        <references count="3">
          <reference field="4294967294" count="2" selected="0">
            <x v="2"/>
            <x v="3"/>
          </reference>
          <reference field="2" count="1" selected="0">
            <x v="1"/>
          </reference>
          <reference field="3" count="1">
            <x v="132"/>
          </reference>
        </references>
      </pivotArea>
    </format>
    <format dxfId="311">
      <pivotArea collapsedLevelsAreSubtotals="1" fieldPosition="0">
        <references count="2">
          <reference field="2" count="1" selected="0">
            <x v="12"/>
          </reference>
          <reference field="3" count="8">
            <x v="0"/>
            <x v="9"/>
            <x v="17"/>
            <x v="23"/>
            <x v="80"/>
            <x v="81"/>
            <x v="84"/>
            <x v="113"/>
          </reference>
        </references>
      </pivotArea>
    </format>
    <format dxfId="310">
      <pivotArea dataOnly="0" labelOnly="1" fieldPosition="0">
        <references count="2">
          <reference field="2" count="1" selected="0">
            <x v="12"/>
          </reference>
          <reference field="3" count="8">
            <x v="0"/>
            <x v="9"/>
            <x v="17"/>
            <x v="23"/>
            <x v="80"/>
            <x v="81"/>
            <x v="84"/>
            <x v="113"/>
          </reference>
        </references>
      </pivotArea>
    </format>
    <format dxfId="309">
      <pivotArea collapsedLevelsAreSubtotals="1" fieldPosition="0">
        <references count="2">
          <reference field="4294967294" count="1" selected="0">
            <x v="1"/>
          </reference>
          <reference field="2" count="1">
            <x v="14"/>
          </reference>
        </references>
      </pivotArea>
    </format>
    <format dxfId="308">
      <pivotArea dataOnly="0" fieldPosition="0">
        <references count="1">
          <reference field="2" count="0"/>
        </references>
      </pivotArea>
    </format>
    <format dxfId="307">
      <pivotArea dataOnly="0" fieldPosition="0">
        <references count="1">
          <reference field="2" count="2">
            <x v="0"/>
            <x v="2"/>
          </reference>
        </references>
      </pivotArea>
    </format>
    <format dxfId="306">
      <pivotArea dataOnly="0" fieldPosition="0">
        <references count="1">
          <reference field="2" count="6">
            <x v="4"/>
            <x v="5"/>
            <x v="7"/>
            <x v="8"/>
            <x v="9"/>
            <x v="10"/>
          </reference>
        </references>
      </pivotArea>
    </format>
    <format dxfId="305">
      <pivotArea dataOnly="0" fieldPosition="0">
        <references count="1">
          <reference field="2" count="2">
            <x v="11"/>
            <x v="12"/>
          </reference>
        </references>
      </pivotArea>
    </format>
    <format dxfId="304">
      <pivotArea dataOnly="0" fieldPosition="0">
        <references count="1">
          <reference field="2" count="4">
            <x v="16"/>
            <x v="17"/>
            <x v="20"/>
            <x v="21"/>
          </reference>
        </references>
      </pivotArea>
    </format>
    <format dxfId="303">
      <pivotArea dataOnly="0" fieldPosition="0">
        <references count="1">
          <reference field="2" count="3">
            <x v="23"/>
            <x v="24"/>
            <x v="25"/>
          </reference>
        </references>
      </pivotArea>
    </format>
    <format dxfId="302">
      <pivotArea dataOnly="0" fieldPosition="0">
        <references count="1">
          <reference field="2" count="1">
            <x v="13"/>
          </reference>
        </references>
      </pivotArea>
    </format>
    <format dxfId="301">
      <pivotArea dataOnly="0" fieldPosition="0">
        <references count="1">
          <reference field="2" count="1">
            <x v="27"/>
          </reference>
        </references>
      </pivotArea>
    </format>
    <format dxfId="300">
      <pivotArea dataOnly="0" fieldPosition="0">
        <references count="1">
          <reference field="2" count="8"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299">
      <pivotArea dataOnly="0" fieldPosition="0">
        <references count="1">
          <reference field="2" count="4">
            <x v="11"/>
            <x v="12"/>
            <x v="13"/>
            <x v="14"/>
          </reference>
        </references>
      </pivotArea>
    </format>
    <format dxfId="298">
      <pivotArea dataOnly="0" fieldPosition="0">
        <references count="1">
          <reference field="2" count="4">
            <x v="24"/>
            <x v="25"/>
            <x v="26"/>
            <x v="27"/>
          </reference>
        </references>
      </pivotArea>
    </format>
    <format dxfId="297">
      <pivotArea dataOnly="0" fieldPosition="0">
        <references count="1">
          <reference field="2" count="1">
            <x v="13"/>
          </reference>
        </references>
      </pivotArea>
    </format>
    <format dxfId="296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27"/>
          </reference>
          <reference field="3" count="1">
            <x v="15"/>
          </reference>
        </references>
      </pivotArea>
    </format>
    <format dxfId="295">
      <pivotArea collapsedLevelsAreSubtotals="1" fieldPosition="0">
        <references count="3">
          <reference field="4294967294" count="1" selected="0">
            <x v="3"/>
          </reference>
          <reference field="2" count="1" selected="0">
            <x v="27"/>
          </reference>
          <reference field="3" count="1">
            <x v="15"/>
          </reference>
        </references>
      </pivotArea>
    </format>
    <format dxfId="294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27"/>
          </reference>
          <reference field="3" count="1">
            <x v="43"/>
          </reference>
        </references>
      </pivotArea>
    </format>
    <format dxfId="293">
      <pivotArea collapsedLevelsAreSubtotals="1" fieldPosition="0">
        <references count="3">
          <reference field="4294967294" count="1" selected="0">
            <x v="3"/>
          </reference>
          <reference field="2" count="1" selected="0">
            <x v="27"/>
          </reference>
          <reference field="3" count="1">
            <x v="43"/>
          </reference>
        </references>
      </pivotArea>
    </format>
    <format dxfId="292">
      <pivotArea dataOnly="0" fieldPosition="0">
        <references count="1">
          <reference field="2" count="1">
            <x v="27"/>
          </reference>
        </references>
      </pivotArea>
    </format>
    <format dxfId="291">
      <pivotArea dataOnly="0" fieldPosition="0">
        <references count="1">
          <reference field="2" count="1">
            <x v="21"/>
          </reference>
        </references>
      </pivotArea>
    </format>
    <format dxfId="290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2"/>
          </reference>
          <reference field="3" count="1">
            <x v="25"/>
          </reference>
        </references>
      </pivotArea>
    </format>
    <format dxfId="289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4"/>
          </reference>
          <reference field="3" count="1">
            <x v="130"/>
          </reference>
        </references>
      </pivotArea>
    </format>
    <format dxfId="288">
      <pivotArea collapsedLevelsAreSubtotals="1" fieldPosition="0">
        <references count="3">
          <reference field="4294967294" count="1" selected="0">
            <x v="3"/>
          </reference>
          <reference field="2" count="1" selected="0">
            <x v="4"/>
          </reference>
          <reference field="3" count="1">
            <x v="130"/>
          </reference>
        </references>
      </pivotArea>
    </format>
    <format dxfId="287">
      <pivotArea collapsedLevelsAreSubtotals="1" fieldPosition="0">
        <references count="3">
          <reference field="4294967294" count="1" selected="0">
            <x v="3"/>
          </reference>
          <reference field="2" count="1" selected="0">
            <x v="5"/>
          </reference>
          <reference field="3" count="1">
            <x v="24"/>
          </reference>
        </references>
      </pivotArea>
    </format>
    <format dxfId="286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12"/>
          </reference>
          <reference field="3" count="1">
            <x v="80"/>
          </reference>
        </references>
      </pivotArea>
    </format>
    <format dxfId="285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12"/>
          </reference>
          <reference field="3" count="2">
            <x v="84"/>
            <x v="113"/>
          </reference>
        </references>
      </pivotArea>
    </format>
    <format dxfId="284">
      <pivotArea collapsedLevelsAreSubtotals="1" fieldPosition="0">
        <references count="3">
          <reference field="4294967294" count="1" selected="0">
            <x v="3"/>
          </reference>
          <reference field="2" count="1" selected="0">
            <x v="12"/>
          </reference>
          <reference field="3" count="3">
            <x v="81"/>
            <x v="84"/>
            <x v="113"/>
          </reference>
        </references>
      </pivotArea>
    </format>
    <format dxfId="283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12"/>
          </reference>
          <reference field="3" count="1">
            <x v="81"/>
          </reference>
        </references>
      </pivotArea>
    </format>
    <format dxfId="282">
      <pivotArea collapsedLevelsAreSubtotals="1" fieldPosition="0">
        <references count="3">
          <reference field="4294967294" count="2" selected="0">
            <x v="2"/>
            <x v="3"/>
          </reference>
          <reference field="2" count="1" selected="0">
            <x v="12"/>
          </reference>
          <reference field="3" count="3">
            <x v="0"/>
            <x v="9"/>
            <x v="17"/>
          </reference>
        </references>
      </pivotArea>
    </format>
    <format dxfId="281">
      <pivotArea collapsedLevelsAreSubtotals="1" fieldPosition="0">
        <references count="3">
          <reference field="4294967294" count="1" selected="0">
            <x v="3"/>
          </reference>
          <reference field="2" count="1" selected="0">
            <x v="14"/>
          </reference>
          <reference field="3" count="1">
            <x v="60"/>
          </reference>
        </references>
      </pivotArea>
    </format>
    <format dxfId="280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14"/>
          </reference>
          <reference field="3" count="1">
            <x v="60"/>
          </reference>
        </references>
      </pivotArea>
    </format>
    <format dxfId="279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14"/>
          </reference>
          <reference field="3" count="1">
            <x v="31"/>
          </reference>
        </references>
      </pivotArea>
    </format>
    <format dxfId="278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14"/>
          </reference>
          <reference field="3" count="1">
            <x v="39"/>
          </reference>
        </references>
      </pivotArea>
    </format>
    <format dxfId="277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14"/>
          </reference>
          <reference field="3" count="1">
            <x v="73"/>
          </reference>
        </references>
      </pivotArea>
    </format>
    <format dxfId="276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15"/>
          </reference>
          <reference field="3" count="1">
            <x v="109"/>
          </reference>
        </references>
      </pivotArea>
    </format>
    <format dxfId="275">
      <pivotArea collapsedLevelsAreSubtotals="1" fieldPosition="0">
        <references count="3">
          <reference field="4294967294" count="1" selected="0">
            <x v="3"/>
          </reference>
          <reference field="2" count="1" selected="0">
            <x v="15"/>
          </reference>
          <reference field="3" count="1">
            <x v="109"/>
          </reference>
        </references>
      </pivotArea>
    </format>
    <format dxfId="274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18"/>
          </reference>
          <reference field="3" count="1">
            <x v="102"/>
          </reference>
        </references>
      </pivotArea>
    </format>
    <format dxfId="273">
      <pivotArea collapsedLevelsAreSubtotals="1" fieldPosition="0">
        <references count="3">
          <reference field="4294967294" count="2" selected="0">
            <x v="2"/>
            <x v="3"/>
          </reference>
          <reference field="2" count="1" selected="0">
            <x v="20"/>
          </reference>
          <reference field="3" count="1">
            <x v="33"/>
          </reference>
        </references>
      </pivotArea>
    </format>
    <format dxfId="272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23"/>
          </reference>
          <reference field="3" count="1">
            <x v="110"/>
          </reference>
        </references>
      </pivotArea>
    </format>
    <format dxfId="271">
      <pivotArea grandRow="1" outline="0" collapsedLevelsAreSubtotals="1" fieldPosition="0"/>
    </format>
    <format dxfId="270">
      <pivotArea dataOnly="0" labelOnly="1" grandRow="1" outline="0" fieldPosition="0"/>
    </format>
    <format dxfId="269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21"/>
          </reference>
          <reference field="3" count="2">
            <x v="101"/>
            <x v="105"/>
          </reference>
        </references>
      </pivotArea>
    </format>
    <format dxfId="268">
      <pivotArea dataOnly="0" fieldPosition="0">
        <references count="1">
          <reference field="2" count="1">
            <x v="17"/>
          </reference>
        </references>
      </pivotArea>
    </format>
    <format dxfId="267">
      <pivotArea dataOnly="0" fieldPosition="0">
        <references count="1">
          <reference field="2" count="1">
            <x v="24"/>
          </reference>
        </references>
      </pivotArea>
    </format>
    <format dxfId="266">
      <pivotArea dataOnly="0" fieldPosition="0">
        <references count="1">
          <reference field="2" count="1">
            <x v="25"/>
          </reference>
        </references>
      </pivotArea>
    </format>
    <format dxfId="265">
      <pivotArea dataOnly="0" fieldPosition="0">
        <references count="1">
          <reference field="2" count="1">
            <x v="2"/>
          </reference>
        </references>
      </pivotArea>
    </format>
    <format dxfId="264">
      <pivotArea dataOnly="0" fieldPosition="0">
        <references count="1">
          <reference field="2" count="1">
            <x v="7"/>
          </reference>
        </references>
      </pivotArea>
    </format>
    <format dxfId="263">
      <pivotArea collapsedLevelsAreSubtotals="1" fieldPosition="0">
        <references count="2">
          <reference field="4294967294" count="1" selected="0">
            <x v="1"/>
          </reference>
          <reference field="2" count="1">
            <x v="2"/>
          </reference>
        </references>
      </pivotArea>
    </format>
    <format dxfId="262">
      <pivotArea collapsedLevelsAreSubtotals="1" fieldPosition="0">
        <references count="2">
          <reference field="4294967294" count="1" selected="0">
            <x v="1"/>
          </reference>
          <reference field="2" count="1">
            <x v="12"/>
          </reference>
        </references>
      </pivotArea>
    </format>
    <format dxfId="261">
      <pivotArea collapsedLevelsAreSubtotals="1" fieldPosition="0">
        <references count="2">
          <reference field="4294967294" count="1" selected="0">
            <x v="1"/>
          </reference>
          <reference field="2" count="1">
            <x v="27"/>
          </reference>
        </references>
      </pivotArea>
    </format>
    <format dxfId="260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27"/>
          </reference>
          <reference field="3" count="2">
            <x v="15"/>
            <x v="43"/>
          </reference>
        </references>
      </pivotArea>
    </format>
    <format dxfId="259">
      <pivotArea collapsedLevelsAreSubtotals="1" fieldPosition="0">
        <references count="3">
          <reference field="4294967294" count="1" selected="0">
            <x v="3"/>
          </reference>
          <reference field="2" count="1" selected="0">
            <x v="27"/>
          </reference>
          <reference field="3" count="2">
            <x v="15"/>
            <x v="43"/>
          </reference>
        </references>
      </pivotArea>
    </format>
    <format dxfId="258">
      <pivotArea collapsedLevelsAreSubtotals="1" fieldPosition="0">
        <references count="3">
          <reference field="4294967294" count="2" selected="0">
            <x v="2"/>
            <x v="3"/>
          </reference>
          <reference field="2" count="1" selected="0">
            <x v="15"/>
          </reference>
          <reference field="3" count="1">
            <x v="109"/>
          </reference>
        </references>
      </pivotArea>
    </format>
    <format dxfId="257">
      <pivotArea collapsedLevelsAreSubtotals="1" fieldPosition="0">
        <references count="3">
          <reference field="4294967294" count="2" selected="0">
            <x v="2"/>
            <x v="3"/>
          </reference>
          <reference field="2" count="1" selected="0">
            <x v="15"/>
          </reference>
          <reference field="3" count="1">
            <x v="109"/>
          </reference>
        </references>
      </pivotArea>
    </format>
    <format dxfId="256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23"/>
          </reference>
          <reference field="3" count="1">
            <x v="110"/>
          </reference>
        </references>
      </pivotArea>
    </format>
    <format dxfId="255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23"/>
          </reference>
          <reference field="3" count="1">
            <x v="110"/>
          </reference>
        </references>
      </pivotArea>
    </format>
    <format dxfId="254">
      <pivotArea collapsedLevelsAreSubtotals="1" fieldPosition="0">
        <references count="3">
          <reference field="4294967294" count="2" selected="0">
            <x v="2"/>
            <x v="3"/>
          </reference>
          <reference field="2" count="1" selected="0">
            <x v="12"/>
          </reference>
          <reference field="3" count="1">
            <x v="23"/>
          </reference>
        </references>
      </pivotArea>
    </format>
    <format dxfId="253">
      <pivotArea collapsedLevelsAreSubtotals="1" fieldPosition="0">
        <references count="3">
          <reference field="4294967294" count="1" selected="0">
            <x v="3"/>
          </reference>
          <reference field="2" count="1" selected="0">
            <x v="12"/>
          </reference>
          <reference field="3" count="1">
            <x v="80"/>
          </reference>
        </references>
      </pivotArea>
    </format>
    <format dxfId="252">
      <pivotArea dataOnly="0" fieldPosition="0">
        <references count="1">
          <reference field="2" count="0"/>
        </references>
      </pivotArea>
    </format>
    <format dxfId="251">
      <pivotArea dataOnly="0" fieldPosition="0">
        <references count="1">
          <reference field="2" count="1">
            <x v="12"/>
          </reference>
        </references>
      </pivotArea>
    </format>
    <format dxfId="250">
      <pivotArea collapsedLevelsAreSubtotals="1" fieldPosition="0">
        <references count="2">
          <reference field="4294967294" count="1" selected="0">
            <x v="1"/>
          </reference>
          <reference field="2" count="1">
            <x v="12"/>
          </reference>
        </references>
      </pivotArea>
    </format>
    <format dxfId="249">
      <pivotArea dataOnly="0" fieldPosition="0">
        <references count="1">
          <reference field="2" count="0"/>
        </references>
      </pivotArea>
    </format>
    <format dxfId="248">
      <pivotArea dataOnly="0" fieldPosition="0">
        <references count="1">
          <reference field="2" count="3">
            <x v="10"/>
            <x v="14"/>
            <x v="18"/>
          </reference>
        </references>
      </pivotArea>
    </format>
    <format dxfId="247">
      <pivotArea collapsedLevelsAreSubtotals="1" fieldPosition="0">
        <references count="2">
          <reference field="4294967294" count="1" selected="0">
            <x v="1"/>
          </reference>
          <reference field="2" count="1">
            <x v="6"/>
          </reference>
        </references>
      </pivotArea>
    </format>
    <format dxfId="246">
      <pivotArea collapsedLevelsAreSubtotals="1" fieldPosition="0">
        <references count="2">
          <reference field="4294967294" count="1" selected="0">
            <x v="1"/>
          </reference>
          <reference field="2" count="1">
            <x v="9"/>
          </reference>
        </references>
      </pivotArea>
    </format>
    <format dxfId="245">
      <pivotArea collapsedLevelsAreSubtotals="1" fieldPosition="0">
        <references count="2">
          <reference field="4294967294" count="1" selected="0">
            <x v="1"/>
          </reference>
          <reference field="2" count="1">
            <x v="16"/>
          </reference>
        </references>
      </pivotArea>
    </format>
    <format dxfId="244">
      <pivotArea collapsedLevelsAreSubtotals="1" fieldPosition="0">
        <references count="2">
          <reference field="4294967294" count="1" selected="0">
            <x v="1"/>
          </reference>
          <reference field="2" count="1">
            <x v="26"/>
          </reference>
        </references>
      </pivotArea>
    </format>
    <format dxfId="243">
      <pivotArea collapsedLevelsAreSubtotals="1" fieldPosition="0">
        <references count="2">
          <reference field="4294967294" count="1" selected="0">
            <x v="1"/>
          </reference>
          <reference field="2" count="1">
            <x v="27"/>
          </reference>
        </references>
      </pivotArea>
    </format>
    <format dxfId="242">
      <pivotArea type="all" dataOnly="0" outline="0" fieldPosition="0"/>
    </format>
    <format dxfId="241">
      <pivotArea dataOnly="0" fieldPosition="0">
        <references count="1">
          <reference field="2" count="2">
            <x v="7"/>
            <x v="13"/>
          </reference>
        </references>
      </pivotArea>
    </format>
    <format dxfId="240">
      <pivotArea dataOnly="0" fieldPosition="0">
        <references count="1">
          <reference field="2" count="1">
            <x v="20"/>
          </reference>
        </references>
      </pivotArea>
    </format>
    <format dxfId="239">
      <pivotArea dataOnly="0" fieldPosition="0">
        <references count="1">
          <reference field="2" count="4">
            <x v="6"/>
            <x v="11"/>
            <x v="16"/>
            <x v="17"/>
          </reference>
        </references>
      </pivotArea>
    </format>
    <format dxfId="238">
      <pivotArea dataOnly="0" fieldPosition="0">
        <references count="1">
          <reference field="2" count="1">
            <x v="21"/>
          </reference>
        </references>
      </pivotArea>
    </format>
    <format dxfId="237">
      <pivotArea dataOnly="0" fieldPosition="0">
        <references count="1">
          <reference field="2" count="2">
            <x v="26"/>
            <x v="27"/>
          </reference>
        </references>
      </pivotArea>
    </format>
    <format dxfId="236">
      <pivotArea dataOnly="0" fieldPosition="0">
        <references count="1">
          <reference field="2" count="1">
            <x v="23"/>
          </reference>
        </references>
      </pivotArea>
    </format>
    <format dxfId="235">
      <pivotArea dataOnly="0" fieldPosition="0">
        <references count="1">
          <reference field="2" count="1">
            <x v="14"/>
          </reference>
        </references>
      </pivotArea>
    </format>
    <format dxfId="234">
      <pivotArea dataOnly="0" fieldPosition="0">
        <references count="1">
          <reference field="2" count="1">
            <x v="10"/>
          </reference>
        </references>
      </pivotArea>
    </format>
    <format dxfId="233">
      <pivotArea dataOnly="0" fieldPosition="0">
        <references count="1">
          <reference field="2" count="1">
            <x v="2"/>
          </reference>
        </references>
      </pivotArea>
    </format>
    <format dxfId="232">
      <pivotArea dataOnly="0" fieldPosition="0">
        <references count="1">
          <reference field="2" count="1">
            <x v="25"/>
          </reference>
        </references>
      </pivotArea>
    </format>
    <format dxfId="231">
      <pivotArea dataOnly="0" fieldPosition="0">
        <references count="1">
          <reference field="2" count="1">
            <x v="19"/>
          </reference>
        </references>
      </pivotArea>
    </format>
    <format dxfId="230">
      <pivotArea dataOnly="0" fieldPosition="0">
        <references count="1">
          <reference field="2" count="1">
            <x v="1"/>
          </reference>
        </references>
      </pivotArea>
    </format>
    <format dxfId="229">
      <pivotArea dataOnly="0" fieldPosition="0">
        <references count="1">
          <reference field="2" count="1">
            <x v="0"/>
          </reference>
        </references>
      </pivotArea>
    </format>
    <format dxfId="228">
      <pivotArea dataOnly="0" fieldPosition="0">
        <references count="1">
          <reference field="2" count="1">
            <x v="4"/>
          </reference>
        </references>
      </pivotArea>
    </format>
    <format dxfId="227">
      <pivotArea dataOnly="0" fieldPosition="0">
        <references count="1">
          <reference field="2" count="1">
            <x v="24"/>
          </reference>
        </references>
      </pivotArea>
    </format>
    <format dxfId="226">
      <pivotArea dataOnly="0" fieldPosition="0">
        <references count="1">
          <reference field="2" count="3">
            <x v="8"/>
            <x v="9"/>
            <x v="15"/>
          </reference>
        </references>
      </pivotArea>
    </format>
    <format dxfId="22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24">
      <pivotArea dataOnly="0" labelOnly="1" outline="0" fieldPosition="0">
        <references count="1">
          <reference field="4294967294" count="2">
            <x v="2"/>
            <x v="3"/>
          </reference>
        </references>
      </pivotArea>
    </format>
    <format dxfId="223">
      <pivotArea dataOnly="0" fieldPosition="0">
        <references count="1">
          <reference field="2" count="1">
            <x v="5"/>
          </reference>
        </references>
      </pivotArea>
    </format>
    <format dxfId="222">
      <pivotArea dataOnly="0" fieldPosition="0">
        <references count="1">
          <reference field="2" count="1">
            <x v="12"/>
          </reference>
        </references>
      </pivotArea>
    </format>
    <format dxfId="221">
      <pivotArea dataOnly="0" fieldPosition="0">
        <references count="1">
          <reference field="2" count="1">
            <x v="22"/>
          </reference>
        </references>
      </pivotArea>
    </format>
    <format dxfId="220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19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15"/>
          </reference>
          <reference field="3" count="3">
            <x v="5"/>
            <x v="50"/>
            <x v="65"/>
          </reference>
        </references>
      </pivotArea>
    </format>
    <format dxfId="218">
      <pivotArea dataOnly="0" labelOnly="1" fieldPosition="0">
        <references count="2">
          <reference field="2" count="1" selected="0">
            <x v="2"/>
          </reference>
          <reference field="3" count="1">
            <x v="3"/>
          </reference>
        </references>
      </pivotArea>
    </format>
    <format dxfId="217">
      <pivotArea dataOnly="0" labelOnly="1" fieldPosition="0">
        <references count="2">
          <reference field="2" count="1" selected="0">
            <x v="2"/>
          </reference>
          <reference field="3" count="1">
            <x v="10"/>
          </reference>
        </references>
      </pivotArea>
    </format>
    <format dxfId="216">
      <pivotArea dataOnly="0" labelOnly="1" fieldPosition="0">
        <references count="2">
          <reference field="2" count="1" selected="0">
            <x v="2"/>
          </reference>
          <reference field="3" count="1">
            <x v="25"/>
          </reference>
        </references>
      </pivotArea>
    </format>
    <format dxfId="215">
      <pivotArea collapsedLevelsAreSubtotals="1" fieldPosition="0">
        <references count="2">
          <reference field="2" count="1" selected="0">
            <x v="3"/>
          </reference>
          <reference field="3" count="7">
            <x v="22"/>
            <x v="29"/>
            <x v="42"/>
            <x v="79"/>
            <x v="87"/>
            <x v="100"/>
            <x v="111"/>
          </reference>
        </references>
      </pivotArea>
    </format>
    <format dxfId="214">
      <pivotArea collapsedLevelsAreSubtotals="1" fieldPosition="0">
        <references count="3">
          <reference field="4294967294" count="2" selected="0">
            <x v="2"/>
            <x v="3"/>
          </reference>
          <reference field="2" count="1" selected="0">
            <x v="4"/>
          </reference>
          <reference field="3" count="1">
            <x v="36"/>
          </reference>
        </references>
      </pivotArea>
    </format>
    <format dxfId="213">
      <pivotArea dataOnly="0" labelOnly="1" fieldPosition="0">
        <references count="1">
          <reference field="2" count="1">
            <x v="6"/>
          </reference>
        </references>
      </pivotArea>
    </format>
    <format dxfId="212">
      <pivotArea dataOnly="0" labelOnly="1" fieldPosition="0">
        <references count="1">
          <reference field="2" count="1">
            <x v="12"/>
          </reference>
        </references>
      </pivotArea>
    </format>
    <format dxfId="211">
      <pivotArea dataOnly="0" labelOnly="1" fieldPosition="0">
        <references count="1">
          <reference field="2" count="1">
            <x v="1"/>
          </reference>
        </references>
      </pivotArea>
    </format>
    <format dxfId="210">
      <pivotArea dataOnly="0" labelOnly="1" fieldPosition="0">
        <references count="1">
          <reference field="2" count="1">
            <x v="13"/>
          </reference>
        </references>
      </pivotArea>
    </format>
    <format dxfId="209">
      <pivotArea dataOnly="0" labelOnly="1" fieldPosition="0">
        <references count="1">
          <reference field="2" count="1">
            <x v="23"/>
          </reference>
        </references>
      </pivotArea>
    </format>
    <format dxfId="208">
      <pivotArea collapsedLevelsAreSubtotals="1" fieldPosition="0">
        <references count="2">
          <reference field="2" count="1" selected="0">
            <x v="26"/>
          </reference>
          <reference field="3" count="1">
            <x v="126"/>
          </reference>
        </references>
      </pivotArea>
    </format>
    <format dxfId="207">
      <pivotArea dataOnly="0" labelOnly="1" fieldPosition="0">
        <references count="2">
          <reference field="2" count="1" selected="0">
            <x v="26"/>
          </reference>
          <reference field="3" count="1">
            <x v="126"/>
          </reference>
        </references>
      </pivotArea>
    </format>
    <format dxfId="206">
      <pivotArea dataOnly="0" labelOnly="1" fieldPosition="0">
        <references count="1">
          <reference field="2" count="1">
            <x v="26"/>
          </reference>
        </references>
      </pivotArea>
    </format>
    <format dxfId="205">
      <pivotArea dataOnly="0" labelOnly="1" fieldPosition="0">
        <references count="1">
          <reference field="2" count="1">
            <x v="2"/>
          </reference>
        </references>
      </pivotArea>
    </format>
    <format dxfId="204">
      <pivotArea collapsedLevelsAreSubtotals="1" fieldPosition="0">
        <references count="2">
          <reference field="2" count="1" selected="0">
            <x v="3"/>
          </reference>
          <reference field="3" count="1">
            <x v="100"/>
          </reference>
        </references>
      </pivotArea>
    </format>
    <format dxfId="203">
      <pivotArea dataOnly="0" labelOnly="1" fieldPosition="0">
        <references count="2">
          <reference field="2" count="1" selected="0">
            <x v="3"/>
          </reference>
          <reference field="3" count="1">
            <x v="100"/>
          </reference>
        </references>
      </pivotArea>
    </format>
    <format dxfId="202">
      <pivotArea dataOnly="0" fieldPosition="0">
        <references count="1">
          <reference field="2" count="1">
            <x v="3"/>
          </reference>
        </references>
      </pivotArea>
    </format>
    <format dxfId="201">
      <pivotArea collapsedLevelsAreSubtotals="1" fieldPosition="0">
        <references count="1">
          <reference field="2" count="1">
            <x v="3"/>
          </reference>
        </references>
      </pivotArea>
    </format>
    <format dxfId="200">
      <pivotArea dataOnly="0" labelOnly="1" fieldPosition="0">
        <references count="1">
          <reference field="2" count="1">
            <x v="3"/>
          </reference>
        </references>
      </pivotArea>
    </format>
    <format dxfId="199">
      <pivotArea collapsedLevelsAreSubtotals="1" fieldPosition="0">
        <references count="2">
          <reference field="2" count="1" selected="0">
            <x v="2"/>
          </reference>
          <reference field="3" count="7">
            <x v="3"/>
            <x v="10"/>
            <x v="20"/>
            <x v="25"/>
            <x v="40"/>
            <x v="89"/>
            <x v="128"/>
          </reference>
        </references>
      </pivotArea>
    </format>
    <format dxfId="198">
      <pivotArea dataOnly="0" labelOnly="1" fieldPosition="0">
        <references count="2">
          <reference field="2" count="1" selected="0">
            <x v="2"/>
          </reference>
          <reference field="3" count="7">
            <x v="3"/>
            <x v="10"/>
            <x v="20"/>
            <x v="25"/>
            <x v="40"/>
            <x v="89"/>
            <x v="128"/>
          </reference>
        </references>
      </pivotArea>
    </format>
    <format dxfId="197">
      <pivotArea dataOnly="0" labelOnly="1" fieldPosition="0">
        <references count="1">
          <reference field="2" count="1">
            <x v="2"/>
          </reference>
        </references>
      </pivotArea>
    </format>
    <format dxfId="196">
      <pivotArea dataOnly="0" labelOnly="1" fieldPosition="0">
        <references count="1">
          <reference field="2" count="1">
            <x v="26"/>
          </reference>
        </references>
      </pivotArea>
    </format>
    <format dxfId="195">
      <pivotArea collapsedLevelsAreSubtotals="1" fieldPosition="0">
        <references count="1">
          <reference field="2" count="1">
            <x v="18"/>
          </reference>
        </references>
      </pivotArea>
    </format>
    <format dxfId="194">
      <pivotArea dataOnly="0" labelOnly="1" fieldPosition="0">
        <references count="1">
          <reference field="2" count="1">
            <x v="18"/>
          </reference>
        </references>
      </pivotArea>
    </format>
    <format dxfId="193">
      <pivotArea dataOnly="0" labelOnly="1" fieldPosition="0">
        <references count="1">
          <reference field="2" count="1">
            <x v="12"/>
          </reference>
        </references>
      </pivotArea>
    </format>
    <format dxfId="192">
      <pivotArea collapsedLevelsAreSubtotals="1" fieldPosition="0">
        <references count="3">
          <reference field="4294967294" count="2" selected="0">
            <x v="2"/>
            <x v="3"/>
          </reference>
          <reference field="2" count="1" selected="0">
            <x v="23"/>
          </reference>
          <reference field="3" count="1">
            <x v="32"/>
          </reference>
        </references>
      </pivotArea>
    </format>
    <format dxfId="191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23"/>
          </reference>
          <reference field="3" count="1">
            <x v="49"/>
          </reference>
        </references>
      </pivotArea>
    </format>
    <format dxfId="190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23"/>
          </reference>
          <reference field="3" count="1">
            <x v="49"/>
          </reference>
        </references>
      </pivotArea>
    </format>
    <format dxfId="189">
      <pivotArea collapsedLevelsAreSubtotals="1" fieldPosition="0">
        <references count="2">
          <reference field="4294967294" count="1" selected="0">
            <x v="1"/>
          </reference>
          <reference field="2" count="1">
            <x v="3"/>
          </reference>
        </references>
      </pivotArea>
    </format>
    <format dxfId="188">
      <pivotArea collapsedLevelsAreSubtotals="1" fieldPosition="0">
        <references count="2">
          <reference field="4294967294" count="1" selected="0">
            <x v="1"/>
          </reference>
          <reference field="2" count="1">
            <x v="12"/>
          </reference>
        </references>
      </pivotArea>
    </format>
    <format dxfId="187">
      <pivotArea collapsedLevelsAreSubtotals="1" fieldPosition="0">
        <references count="2">
          <reference field="4294967294" count="1" selected="0">
            <x v="1"/>
          </reference>
          <reference field="2" count="1">
            <x v="18"/>
          </reference>
        </references>
      </pivotArea>
    </format>
    <format dxfId="186">
      <pivotArea collapsedLevelsAreSubtotals="1" fieldPosition="0">
        <references count="2">
          <reference field="4294967294" count="1" selected="0">
            <x v="1"/>
          </reference>
          <reference field="2" count="1">
            <x v="19"/>
          </reference>
        </references>
      </pivotArea>
    </format>
    <format dxfId="185">
      <pivotArea collapsedLevelsAreSubtotals="1" fieldPosition="0">
        <references count="2">
          <reference field="4294967294" count="1" selected="0">
            <x v="1"/>
          </reference>
          <reference field="2" count="1">
            <x v="20"/>
          </reference>
        </references>
      </pivotArea>
    </format>
    <format dxfId="184">
      <pivotArea collapsedLevelsAreSubtotals="1" fieldPosition="0">
        <references count="2">
          <reference field="4294967294" count="1" selected="0">
            <x v="1"/>
          </reference>
          <reference field="2" count="1">
            <x v="23"/>
          </reference>
        </references>
      </pivotArea>
    </format>
    <format dxfId="183">
      <pivotArea collapsedLevelsAreSubtotals="1" fieldPosition="0">
        <references count="2">
          <reference field="4294967294" count="1" selected="0">
            <x v="2"/>
          </reference>
          <reference field="2" count="1">
            <x v="3"/>
          </reference>
        </references>
      </pivotArea>
    </format>
    <format dxfId="182">
      <pivotArea collapsedLevelsAreSubtotals="1" fieldPosition="0">
        <references count="2">
          <reference field="4294967294" count="1" selected="0">
            <x v="0"/>
          </reference>
          <reference field="2" count="1">
            <x v="3"/>
          </reference>
        </references>
      </pivotArea>
    </format>
    <format dxfId="181">
      <pivotArea dataOnly="0" labelOnly="1" grandRow="1" outline="0" fieldPosition="0"/>
    </format>
    <format dxfId="180">
      <pivotArea dataOnly="0" labelOnly="1" fieldPosition="0">
        <references count="1">
          <reference field="2" count="1">
            <x v="2"/>
          </reference>
        </references>
      </pivotArea>
    </format>
    <format dxfId="179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21"/>
          </reference>
          <reference field="3" count="2">
            <x v="101"/>
            <x v="105"/>
          </reference>
        </references>
      </pivotArea>
    </format>
    <format dxfId="178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21"/>
          </reference>
          <reference field="3" count="2">
            <x v="101"/>
            <x v="105"/>
          </reference>
        </references>
      </pivotArea>
    </format>
    <format dxfId="177">
      <pivotArea dataOnly="0" labelOnly="1" fieldPosition="0">
        <references count="1">
          <reference field="2" count="1">
            <x v="21"/>
          </reference>
        </references>
      </pivotArea>
    </format>
    <format dxfId="176">
      <pivotArea dataOnly="0" labelOnly="1" fieldPosition="0">
        <references count="1">
          <reference field="2" count="1">
            <x v="21"/>
          </reference>
        </references>
      </pivotArea>
    </format>
    <format dxfId="175">
      <pivotArea dataOnly="0" labelOnly="1" fieldPosition="0">
        <references count="1">
          <reference field="2" count="1">
            <x v="11"/>
          </reference>
        </references>
      </pivotArea>
    </format>
    <format dxfId="174">
      <pivotArea dataOnly="0" labelOnly="1" fieldPosition="0">
        <references count="1">
          <reference field="2" count="1">
            <x v="11"/>
          </reference>
        </references>
      </pivotArea>
    </format>
    <format dxfId="173">
      <pivotArea type="all" dataOnly="0" outline="0" fieldPosition="0"/>
    </format>
    <format dxfId="172">
      <pivotArea grandRow="1" outline="0" collapsedLevelsAreSubtotals="1" fieldPosition="0"/>
    </format>
    <format dxfId="171">
      <pivotArea collapsedLevelsAreSubtotals="1" fieldPosition="0">
        <references count="1">
          <reference field="2" count="1">
            <x v="3"/>
          </reference>
        </references>
      </pivotArea>
    </format>
    <format dxfId="170">
      <pivotArea collapsedLevelsAreSubtotals="1" fieldPosition="0">
        <references count="1">
          <reference field="2" count="1">
            <x v="3"/>
          </reference>
        </references>
      </pivotArea>
    </format>
    <format dxfId="169">
      <pivotArea collapsedLevelsAreSubtotals="1" fieldPosition="0">
        <references count="1">
          <reference field="2" count="1">
            <x v="1"/>
          </reference>
        </references>
      </pivotArea>
    </format>
    <format dxfId="168">
      <pivotArea collapsedLevelsAreSubtotals="1" fieldPosition="0">
        <references count="1">
          <reference field="2" count="1">
            <x v="2"/>
          </reference>
        </references>
      </pivotArea>
    </format>
    <format dxfId="167">
      <pivotArea collapsedLevelsAreSubtotals="1" fieldPosition="0">
        <references count="1">
          <reference field="2" count="1">
            <x v="3"/>
          </reference>
        </references>
      </pivotArea>
    </format>
    <format dxfId="166">
      <pivotArea dataOnly="0" labelOnly="1" fieldPosition="0">
        <references count="1">
          <reference field="2" count="3">
            <x v="1"/>
            <x v="2"/>
            <x v="3"/>
          </reference>
        </references>
      </pivotArea>
    </format>
    <format dxfId="165">
      <pivotArea collapsedLevelsAreSubtotals="1" fieldPosition="0">
        <references count="3">
          <reference field="4294967294" count="2" selected="0">
            <x v="2"/>
            <x v="3"/>
          </reference>
          <reference field="2" count="1" selected="0">
            <x v="23"/>
          </reference>
          <reference field="3" count="2">
            <x v="32"/>
            <x v="49"/>
          </reference>
        </references>
      </pivotArea>
    </format>
    <format dxfId="164">
      <pivotArea dataOnly="0" labelOnly="1" fieldPosition="0">
        <references count="1">
          <reference field="2" count="1">
            <x v="23"/>
          </reference>
        </references>
      </pivotArea>
    </format>
    <format dxfId="163">
      <pivotArea dataOnly="0" labelOnly="1" fieldPosition="0">
        <references count="1">
          <reference field="2" count="1">
            <x v="23"/>
          </reference>
        </references>
      </pivotArea>
    </format>
    <format dxfId="162">
      <pivotArea dataOnly="0" labelOnly="1" fieldPosition="0">
        <references count="1">
          <reference field="2" count="0"/>
        </references>
      </pivotArea>
    </format>
    <format dxfId="161">
      <pivotArea collapsedLevelsAreSubtotals="1" fieldPosition="0">
        <references count="2">
          <reference field="4294967294" count="1" selected="0">
            <x v="2"/>
          </reference>
          <reference field="2" count="1">
            <x v="15"/>
          </reference>
        </references>
      </pivotArea>
    </format>
    <format dxfId="160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15"/>
          </reference>
          <reference field="3" count="6">
            <x v="5"/>
            <x v="50"/>
            <x v="65"/>
            <x v="86"/>
            <x v="94"/>
            <x v="107"/>
          </reference>
        </references>
      </pivotArea>
    </format>
    <format dxfId="159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15"/>
          </reference>
          <reference field="3" count="3">
            <x v="5"/>
            <x v="50"/>
            <x v="65"/>
          </reference>
        </references>
      </pivotArea>
    </format>
    <format dxfId="158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15"/>
          </reference>
          <reference field="3" count="3">
            <x v="5"/>
            <x v="50"/>
            <x v="65"/>
          </reference>
        </references>
      </pivotArea>
    </format>
    <format dxfId="157">
      <pivotArea collapsedLevelsAreSubtotals="1" fieldPosition="0">
        <references count="2">
          <reference field="2" count="1" selected="0">
            <x v="21"/>
          </reference>
          <reference field="3" count="1">
            <x v="44"/>
          </reference>
        </references>
      </pivotArea>
    </format>
    <format dxfId="156">
      <pivotArea dataOnly="0" labelOnly="1" fieldPosition="0">
        <references count="2">
          <reference field="2" count="1" selected="0">
            <x v="21"/>
          </reference>
          <reference field="3" count="1">
            <x v="44"/>
          </reference>
        </references>
      </pivotArea>
    </format>
    <format dxfId="155">
      <pivotArea collapsedLevelsAreSubtotals="1" fieldPosition="0">
        <references count="2">
          <reference field="4294967294" count="1" selected="0">
            <x v="2"/>
          </reference>
          <reference field="2" count="1">
            <x v="3"/>
          </reference>
        </references>
      </pivotArea>
    </format>
    <format dxfId="154">
      <pivotArea collapsedLevelsAreSubtotals="1" fieldPosition="0">
        <references count="2">
          <reference field="4294967294" count="2" selected="0">
            <x v="2"/>
            <x v="3"/>
          </reference>
          <reference field="2" count="1">
            <x v="3"/>
          </reference>
        </references>
      </pivotArea>
    </format>
    <format dxfId="153">
      <pivotArea collapsedLevelsAreSubtotals="1" fieldPosition="0">
        <references count="1">
          <reference field="2" count="1">
            <x v="3"/>
          </reference>
        </references>
      </pivotArea>
    </format>
    <format dxfId="152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12"/>
          </reference>
          <reference field="3" count="1">
            <x v="9"/>
          </reference>
        </references>
      </pivotArea>
    </format>
    <format dxfId="151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12"/>
          </reference>
          <reference field="3" count="1">
            <x v="0"/>
          </reference>
        </references>
      </pivotArea>
    </format>
    <format dxfId="150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12"/>
          </reference>
          <reference field="3" count="1">
            <x v="9"/>
          </reference>
        </references>
      </pivotArea>
    </format>
    <format dxfId="149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12"/>
          </reference>
          <reference field="3" count="2">
            <x v="0"/>
            <x v="9"/>
          </reference>
        </references>
      </pivotArea>
    </format>
    <format dxfId="148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12"/>
          </reference>
          <reference field="3" count="6">
            <x v="17"/>
            <x v="23"/>
            <x v="80"/>
            <x v="81"/>
            <x v="84"/>
            <x v="113"/>
          </reference>
        </references>
      </pivotArea>
    </format>
    <format dxfId="147">
      <pivotArea collapsedLevelsAreSubtotals="1" fieldPosition="0">
        <references count="2">
          <reference field="4294967294" count="1" selected="0">
            <x v="3"/>
          </reference>
          <reference field="2" count="1">
            <x v="12"/>
          </reference>
        </references>
      </pivotArea>
    </format>
    <format dxfId="146">
      <pivotArea collapsedLevelsAreSubtotals="1" fieldPosition="0">
        <references count="3">
          <reference field="4294967294" count="1" selected="0">
            <x v="3"/>
          </reference>
          <reference field="2" count="1" selected="0">
            <x v="12"/>
          </reference>
          <reference field="3" count="9">
            <x v="0"/>
            <x v="9"/>
            <x v="17"/>
            <x v="23"/>
            <x v="80"/>
            <x v="81"/>
            <x v="84"/>
            <x v="113"/>
            <x v="128"/>
          </reference>
        </references>
      </pivotArea>
    </format>
    <format dxfId="145">
      <pivotArea collapsedLevelsAreSubtotals="1" fieldPosition="0">
        <references count="2">
          <reference field="4294967294" count="2" selected="0">
            <x v="2"/>
            <x v="3"/>
          </reference>
          <reference field="2" count="1">
            <x v="2"/>
          </reference>
        </references>
      </pivotArea>
    </format>
    <format dxfId="144">
      <pivotArea collapsedLevelsAreSubtotals="1" fieldPosition="0">
        <references count="2">
          <reference field="4294967294" count="2" selected="0">
            <x v="2"/>
            <x v="3"/>
          </reference>
          <reference field="2" count="1">
            <x v="2"/>
          </reference>
        </references>
      </pivotArea>
    </format>
    <format dxfId="143">
      <pivotArea collapsedLevelsAreSubtotals="1" fieldPosition="0">
        <references count="2">
          <reference field="4294967294" count="2" selected="0">
            <x v="2"/>
            <x v="3"/>
          </reference>
          <reference field="2" count="1">
            <x v="3"/>
          </reference>
        </references>
      </pivotArea>
    </format>
    <format dxfId="142">
      <pivotArea collapsedLevelsAreSubtotals="1" fieldPosition="0">
        <references count="1">
          <reference field="2" count="1">
            <x v="18"/>
          </reference>
        </references>
      </pivotArea>
    </format>
    <format dxfId="141">
      <pivotArea dataOnly="0" labelOnly="1" fieldPosition="0">
        <references count="1">
          <reference field="2" count="1">
            <x v="18"/>
          </reference>
        </references>
      </pivotArea>
    </format>
    <format dxfId="140">
      <pivotArea collapsedLevelsAreSubtotals="1" fieldPosition="0">
        <references count="1">
          <reference field="2" count="1">
            <x v="18"/>
          </reference>
        </references>
      </pivotArea>
    </format>
    <format dxfId="139">
      <pivotArea collapsedLevelsAreSubtotals="1" fieldPosition="0">
        <references count="2">
          <reference field="4294967294" count="2" selected="0">
            <x v="2"/>
            <x v="3"/>
          </reference>
          <reference field="2" count="1">
            <x v="2"/>
          </reference>
        </references>
      </pivotArea>
    </format>
    <format dxfId="138">
      <pivotArea collapsedLevelsAreSubtotals="1" fieldPosition="0">
        <references count="2">
          <reference field="4294967294" count="2" selected="0">
            <x v="2"/>
            <x v="3"/>
          </reference>
          <reference field="2" count="1">
            <x v="19"/>
          </reference>
        </references>
      </pivotArea>
    </format>
    <format dxfId="137">
      <pivotArea collapsedLevelsAreSubtotals="1" fieldPosition="0">
        <references count="2">
          <reference field="4294967294" count="2" selected="0">
            <x v="2"/>
            <x v="3"/>
          </reference>
          <reference field="2" count="1">
            <x v="20"/>
          </reference>
        </references>
      </pivotArea>
    </format>
    <format dxfId="136">
      <pivotArea collapsedLevelsAreSubtotals="1" fieldPosition="0">
        <references count="2">
          <reference field="4294967294" count="2" selected="0">
            <x v="2"/>
            <x v="3"/>
          </reference>
          <reference field="2" count="1">
            <x v="21"/>
          </reference>
        </references>
      </pivotArea>
    </format>
    <format dxfId="135">
      <pivotArea collapsedLevelsAreSubtotals="1" fieldPosition="0">
        <references count="2">
          <reference field="4294967294" count="2" selected="0">
            <x v="2"/>
            <x v="3"/>
          </reference>
          <reference field="2" count="1">
            <x v="22"/>
          </reference>
        </references>
      </pivotArea>
    </format>
    <format dxfId="134">
      <pivotArea collapsedLevelsAreSubtotals="1" fieldPosition="0">
        <references count="2">
          <reference field="4294967294" count="2" selected="0">
            <x v="2"/>
            <x v="3"/>
          </reference>
          <reference field="2" count="1">
            <x v="23"/>
          </reference>
        </references>
      </pivotArea>
    </format>
    <format dxfId="133">
      <pivotArea collapsedLevelsAreSubtotals="1" fieldPosition="0">
        <references count="2">
          <reference field="4294967294" count="2" selected="0">
            <x v="2"/>
            <x v="3"/>
          </reference>
          <reference field="2" count="1">
            <x v="24"/>
          </reference>
        </references>
      </pivotArea>
    </format>
    <format dxfId="132">
      <pivotArea collapsedLevelsAreSubtotals="1" fieldPosition="0">
        <references count="2">
          <reference field="4294967294" count="2" selected="0">
            <x v="2"/>
            <x v="3"/>
          </reference>
          <reference field="2" count="1">
            <x v="25"/>
          </reference>
        </references>
      </pivotArea>
    </format>
    <format dxfId="131">
      <pivotArea collapsedLevelsAreSubtotals="1" fieldPosition="0">
        <references count="2">
          <reference field="4294967294" count="2" selected="0">
            <x v="2"/>
            <x v="3"/>
          </reference>
          <reference field="2" count="1">
            <x v="26"/>
          </reference>
        </references>
      </pivotArea>
    </format>
    <format dxfId="130">
      <pivotArea outline="0" collapsedLevelsAreSubtotals="1" fieldPosition="0"/>
    </format>
    <format dxfId="129">
      <pivotArea dataOnly="0" labelOnly="1" fieldPosition="0">
        <references count="1">
          <reference field="2" count="0"/>
        </references>
      </pivotArea>
    </format>
    <format dxfId="128">
      <pivotArea dataOnly="0" labelOnly="1" grandRow="1" outline="0" fieldPosition="0"/>
    </format>
    <format dxfId="127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4"/>
          </reference>
        </references>
      </pivotArea>
    </format>
    <format dxfId="126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5"/>
          </reference>
        </references>
      </pivotArea>
    </format>
    <format dxfId="125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1"/>
          </reference>
        </references>
      </pivotArea>
    </format>
    <format dxfId="124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2"/>
          </reference>
        </references>
      </pivotArea>
    </format>
    <format dxfId="123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7"/>
          </reference>
        </references>
      </pivotArea>
    </format>
    <format dxfId="122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5"/>
          </reference>
        </references>
      </pivotArea>
    </format>
    <format dxfId="121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3"/>
          </reference>
        </references>
      </pivotArea>
    </format>
    <format dxfId="120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4"/>
          </reference>
        </references>
      </pivotArea>
    </format>
    <format dxfId="119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1"/>
          </reference>
        </references>
      </pivotArea>
    </format>
    <format dxfId="118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0"/>
          </reference>
        </references>
      </pivotArea>
    </format>
    <format dxfId="117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8"/>
          </reference>
        </references>
      </pivotArea>
    </format>
    <format dxfId="116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7"/>
          </reference>
        </references>
      </pivotArea>
    </format>
    <format dxfId="115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5"/>
          </reference>
        </references>
      </pivotArea>
    </format>
    <format dxfId="114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4"/>
          </reference>
        </references>
      </pivotArea>
    </format>
    <format dxfId="113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7"/>
          </reference>
        </references>
      </pivotArea>
    </format>
    <format dxfId="112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8"/>
          </reference>
        </references>
      </pivotArea>
    </format>
    <format dxfId="111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9"/>
          </reference>
        </references>
      </pivotArea>
    </format>
    <format dxfId="110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0"/>
          </reference>
        </references>
      </pivotArea>
    </format>
    <format dxfId="109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1"/>
          </reference>
        </references>
      </pivotArea>
    </format>
    <format dxfId="108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2"/>
          </reference>
        </references>
      </pivotArea>
    </format>
    <format dxfId="107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3"/>
          </reference>
        </references>
      </pivotArea>
    </format>
    <format dxfId="106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4"/>
          </reference>
        </references>
      </pivotArea>
    </format>
    <format dxfId="105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5"/>
          </reference>
        </references>
      </pivotArea>
    </format>
    <format dxfId="104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5"/>
          </reference>
        </references>
      </pivotArea>
    </format>
    <format dxfId="103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2"/>
          </reference>
        </references>
      </pivotArea>
    </format>
    <format dxfId="102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3"/>
          </reference>
        </references>
      </pivotArea>
    </format>
    <format dxfId="101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8"/>
          </reference>
        </references>
      </pivotArea>
    </format>
    <format dxfId="100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0"/>
          </reference>
        </references>
      </pivotArea>
    </format>
    <format dxfId="99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1"/>
          </reference>
        </references>
      </pivotArea>
    </format>
    <format dxfId="98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5"/>
          </reference>
        </references>
      </pivotArea>
    </format>
    <format dxfId="97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4"/>
          </reference>
        </references>
      </pivotArea>
    </format>
    <format dxfId="96">
      <pivotArea outline="0" collapsedLevelsAreSubtotals="1" fieldPosition="0"/>
    </format>
    <format dxfId="95">
      <pivotArea dataOnly="0" labelOnly="1" fieldPosition="0">
        <references count="1">
          <reference field="2" count="0"/>
        </references>
      </pivotArea>
    </format>
    <format dxfId="94">
      <pivotArea dataOnly="0" labelOnly="1" grandRow="1" outline="0" fieldPosition="0"/>
    </format>
    <format dxfId="93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0"/>
          </reference>
        </references>
      </pivotArea>
    </format>
    <format dxfId="92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"/>
          </reference>
        </references>
      </pivotArea>
    </format>
    <format dxfId="91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"/>
          </reference>
        </references>
      </pivotArea>
    </format>
    <format dxfId="90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3"/>
          </reference>
        </references>
      </pivotArea>
    </format>
    <format dxfId="89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4"/>
          </reference>
        </references>
      </pivotArea>
    </format>
    <format dxfId="88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5"/>
          </reference>
        </references>
      </pivotArea>
    </format>
    <format dxfId="87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6"/>
          </reference>
        </references>
      </pivotArea>
    </format>
    <format dxfId="86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7"/>
          </reference>
        </references>
      </pivotArea>
    </format>
    <format dxfId="85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8"/>
          </reference>
        </references>
      </pivotArea>
    </format>
    <format dxfId="84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9"/>
          </reference>
        </references>
      </pivotArea>
    </format>
    <format dxfId="83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0"/>
          </reference>
        </references>
      </pivotArea>
    </format>
    <format dxfId="82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1"/>
          </reference>
        </references>
      </pivotArea>
    </format>
    <format dxfId="81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2"/>
          </reference>
        </references>
      </pivotArea>
    </format>
    <format dxfId="80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3"/>
          </reference>
        </references>
      </pivotArea>
    </format>
    <format dxfId="79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4"/>
          </reference>
        </references>
      </pivotArea>
    </format>
    <format dxfId="78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5"/>
          </reference>
        </references>
      </pivotArea>
    </format>
    <format dxfId="77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6"/>
          </reference>
        </references>
      </pivotArea>
    </format>
    <format dxfId="76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7"/>
          </reference>
        </references>
      </pivotArea>
    </format>
    <format dxfId="75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8"/>
          </reference>
        </references>
      </pivotArea>
    </format>
    <format dxfId="74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9"/>
          </reference>
        </references>
      </pivotArea>
    </format>
    <format dxfId="73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0"/>
          </reference>
        </references>
      </pivotArea>
    </format>
    <format dxfId="72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1"/>
          </reference>
        </references>
      </pivotArea>
    </format>
    <format dxfId="71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2"/>
          </reference>
        </references>
      </pivotArea>
    </format>
    <format dxfId="70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3"/>
          </reference>
        </references>
      </pivotArea>
    </format>
    <format dxfId="69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4"/>
          </reference>
        </references>
      </pivotArea>
    </format>
    <format dxfId="68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5"/>
          </reference>
        </references>
      </pivotArea>
    </format>
    <format dxfId="67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6"/>
          </reference>
        </references>
      </pivotArea>
    </format>
    <format dxfId="66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7"/>
          </reference>
        </references>
      </pivotArea>
    </format>
    <format dxfId="65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0"/>
          </reference>
        </references>
      </pivotArea>
    </format>
    <format dxfId="64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"/>
          </reference>
        </references>
      </pivotArea>
    </format>
    <format dxfId="63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"/>
          </reference>
        </references>
      </pivotArea>
    </format>
    <format dxfId="62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3"/>
          </reference>
        </references>
      </pivotArea>
    </format>
    <format dxfId="61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4"/>
          </reference>
        </references>
      </pivotArea>
    </format>
    <format dxfId="60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5"/>
          </reference>
        </references>
      </pivotArea>
    </format>
    <format dxfId="59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6"/>
          </reference>
        </references>
      </pivotArea>
    </format>
    <format dxfId="58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7"/>
          </reference>
        </references>
      </pivotArea>
    </format>
    <format dxfId="57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8"/>
          </reference>
        </references>
      </pivotArea>
    </format>
    <format dxfId="56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9"/>
          </reference>
        </references>
      </pivotArea>
    </format>
    <format dxfId="55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0"/>
          </reference>
        </references>
      </pivotArea>
    </format>
    <format dxfId="54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1"/>
          </reference>
        </references>
      </pivotArea>
    </format>
    <format dxfId="53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2"/>
          </reference>
        </references>
      </pivotArea>
    </format>
    <format dxfId="52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3"/>
          </reference>
        </references>
      </pivotArea>
    </format>
    <format dxfId="51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4"/>
          </reference>
        </references>
      </pivotArea>
    </format>
    <format dxfId="50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5"/>
          </reference>
        </references>
      </pivotArea>
    </format>
    <format dxfId="49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6"/>
          </reference>
        </references>
      </pivotArea>
    </format>
    <format dxfId="48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7"/>
          </reference>
        </references>
      </pivotArea>
    </format>
    <format dxfId="47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8"/>
          </reference>
        </references>
      </pivotArea>
    </format>
    <format dxfId="46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9"/>
          </reference>
        </references>
      </pivotArea>
    </format>
    <format dxfId="45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0"/>
          </reference>
        </references>
      </pivotArea>
    </format>
    <format dxfId="44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1"/>
          </reference>
        </references>
      </pivotArea>
    </format>
    <format dxfId="43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2"/>
          </reference>
        </references>
      </pivotArea>
    </format>
    <format dxfId="42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3"/>
          </reference>
        </references>
      </pivotArea>
    </format>
    <format dxfId="41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4"/>
          </reference>
        </references>
      </pivotArea>
    </format>
    <format dxfId="40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5"/>
          </reference>
        </references>
      </pivotArea>
    </format>
    <format dxfId="39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6"/>
          </reference>
        </references>
      </pivotArea>
    </format>
    <format dxfId="38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7"/>
          </reference>
        </references>
      </pivotArea>
    </format>
    <format dxfId="37">
      <pivotArea dataOnly="0" labelOnly="1" fieldPosition="0">
        <references count="1">
          <reference field="2" count="1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36">
      <pivotArea dataOnly="0" labelOnly="1" fieldPosition="0">
        <references count="1">
          <reference field="2" count="1">
            <x v="26"/>
          </reference>
        </references>
      </pivotArea>
    </format>
    <format dxfId="35">
      <pivotArea collapsedLevelsAreSubtotals="1" fieldPosition="0">
        <references count="2">
          <reference field="4294967294" count="1" selected="0">
            <x v="1"/>
          </reference>
          <reference field="2" count="1">
            <x v="14"/>
          </reference>
        </references>
      </pivotArea>
    </format>
    <format dxfId="34">
      <pivotArea outline="0" collapsedLevelsAreSubtotals="1" fieldPosition="0"/>
    </format>
    <format dxfId="33">
      <pivotArea dataOnly="0" labelOnly="1" fieldPosition="0">
        <references count="1">
          <reference field="2" count="0"/>
        </references>
      </pivotArea>
    </format>
    <format dxfId="32">
      <pivotArea dataOnly="0" labelOnly="1" grandRow="1" outline="0" fieldPosition="0"/>
    </format>
    <format dxfId="31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2"/>
          </reference>
          <reference field="3" count="1">
            <x v="3"/>
          </reference>
        </references>
      </pivotArea>
    </format>
    <format dxfId="30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2"/>
          </reference>
          <reference field="3" count="1">
            <x v="25"/>
          </reference>
        </references>
      </pivotArea>
    </format>
    <format dxfId="29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2"/>
          </reference>
          <reference field="3" count="1">
            <x v="25"/>
          </reference>
        </references>
      </pivotArea>
    </format>
    <format dxfId="28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2"/>
          </reference>
          <reference field="3" count="1">
            <x v="3"/>
          </reference>
        </references>
      </pivotArea>
    </format>
    <format dxfId="27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2"/>
          </reference>
          <reference field="3" count="1">
            <x v="10"/>
          </reference>
        </references>
      </pivotArea>
    </format>
    <format dxfId="26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2"/>
          </reference>
          <reference field="3" count="1">
            <x v="40"/>
          </reference>
        </references>
      </pivotArea>
    </format>
    <format dxfId="25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25"/>
          </reference>
          <reference field="3" count="1">
            <x v="99"/>
          </reference>
        </references>
      </pivotArea>
    </format>
    <format dxfId="24">
      <pivotArea collapsedLevelsAreSubtotals="1" fieldPosition="0">
        <references count="3">
          <reference field="4294967294" count="1" selected="0">
            <x v="3"/>
          </reference>
          <reference field="2" count="1" selected="0">
            <x v="25"/>
          </reference>
          <reference field="3" count="1">
            <x v="99"/>
          </reference>
        </references>
      </pivotArea>
    </format>
    <format dxfId="23">
      <pivotArea collapsedLevelsAreSubtotals="1" fieldPosition="0">
        <references count="3">
          <reference field="4294967294" count="1" selected="0">
            <x v="3"/>
          </reference>
          <reference field="2" count="1" selected="0">
            <x v="25"/>
          </reference>
          <reference field="3" count="1">
            <x v="122"/>
          </reference>
        </references>
      </pivotArea>
    </format>
    <format dxfId="22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2"/>
          </reference>
          <reference field="3" count="1">
            <x v="10"/>
          </reference>
        </references>
      </pivotArea>
    </format>
    <format dxfId="21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2"/>
          </reference>
          <reference field="3" count="1">
            <x v="40"/>
          </reference>
        </references>
      </pivotArea>
    </format>
    <format dxfId="20">
      <pivotArea collapsedLevelsAreSubtotals="1" fieldPosition="0">
        <references count="2">
          <reference field="4294967294" count="2" selected="0">
            <x v="2"/>
            <x v="3"/>
          </reference>
          <reference field="2" count="1">
            <x v="1"/>
          </reference>
        </references>
      </pivotArea>
    </format>
    <format dxfId="19">
      <pivotArea collapsedLevelsAreSubtotals="1" fieldPosition="0">
        <references count="2">
          <reference field="4294967294" count="2" selected="0">
            <x v="2"/>
            <x v="3"/>
          </reference>
          <reference field="2" count="1">
            <x v="1"/>
          </reference>
        </references>
      </pivotArea>
    </format>
    <format dxfId="18">
      <pivotArea collapsedLevelsAreSubtotals="1" fieldPosition="0">
        <references count="2">
          <reference field="4294967294" count="2" selected="0">
            <x v="2"/>
            <x v="3"/>
          </reference>
          <reference field="2" count="1">
            <x v="18"/>
          </reference>
        </references>
      </pivotArea>
    </format>
    <format dxfId="17">
      <pivotArea collapsedLevelsAreSubtotals="1" fieldPosition="0">
        <references count="2">
          <reference field="4294967294" count="2" selected="0">
            <x v="2"/>
            <x v="3"/>
          </reference>
          <reference field="2" count="1">
            <x v="18"/>
          </reference>
        </references>
      </pivotArea>
    </format>
    <format dxfId="16">
      <pivotArea collapsedLevelsAreSubtotals="1" fieldPosition="0">
        <references count="2">
          <reference field="4294967294" count="2" selected="0">
            <x v="2"/>
            <x v="3"/>
          </reference>
          <reference field="2" count="1">
            <x v="18"/>
          </reference>
        </references>
      </pivotArea>
    </format>
    <format dxfId="15">
      <pivotArea type="all" dataOnly="0" outline="0" fieldPosition="0"/>
    </format>
    <format dxfId="14">
      <pivotArea collapsedLevelsAreSubtotals="1" fieldPosition="0">
        <references count="2">
          <reference field="4294967294" count="1" selected="0">
            <x v="2"/>
          </reference>
          <reference field="2" count="1">
            <x v="1"/>
          </reference>
        </references>
      </pivotArea>
    </format>
    <format dxfId="13">
      <pivotArea collapsedLevelsAreSubtotals="1" fieldPosition="0">
        <references count="2">
          <reference field="4294967294" count="1" selected="0">
            <x v="2"/>
          </reference>
          <reference field="2" count="1">
            <x v="3"/>
          </reference>
        </references>
      </pivotArea>
    </format>
    <format dxfId="12">
      <pivotArea collapsedLevelsAreSubtotals="1" fieldPosition="0">
        <references count="3">
          <reference field="4294967294" count="1" selected="0">
            <x v="2"/>
          </reference>
          <reference field="2" count="1" selected="0">
            <x v="25"/>
          </reference>
          <reference field="3" count="1">
            <x v="122"/>
          </reference>
        </references>
      </pivotArea>
    </format>
    <format dxfId="11">
      <pivotArea collapsedLevelsAreSubtotals="1" fieldPosition="0">
        <references count="3">
          <reference field="4294967294" count="1" selected="0">
            <x v="3"/>
          </reference>
          <reference field="2" count="1" selected="0">
            <x v="25"/>
          </reference>
          <reference field="3" count="1">
            <x v="35"/>
          </reference>
        </references>
      </pivotArea>
    </format>
    <format dxfId="10">
      <pivotArea collapsedLevelsAreSubtotals="1" fieldPosition="0">
        <references count="3">
          <reference field="4294967294" count="2" selected="0">
            <x v="2"/>
            <x v="3"/>
          </reference>
          <reference field="2" count="1" selected="0">
            <x v="10"/>
          </reference>
          <reference field="3" count="1">
            <x v="64"/>
          </reference>
        </references>
      </pivotArea>
    </format>
    <format dxfId="9">
      <pivotArea collapsedLevelsAreSubtotals="1" fieldPosition="0">
        <references count="1">
          <reference field="1" count="1">
            <x v="1"/>
          </reference>
        </references>
      </pivotArea>
    </format>
    <format dxfId="8">
      <pivotArea dataOnly="0" labelOnly="1" fieldPosition="0">
        <references count="1">
          <reference field="1" count="1">
            <x v="1"/>
          </reference>
        </references>
      </pivotArea>
    </format>
    <format dxfId="7">
      <pivotArea collapsedLevelsAreSubtotals="1" fieldPosition="0">
        <references count="1">
          <reference field="1" count="1">
            <x v="0"/>
          </reference>
        </references>
      </pivotArea>
    </format>
    <format dxfId="6">
      <pivotArea dataOnly="0" labelOnly="1" fieldPosition="0">
        <references count="1">
          <reference field="1" count="1">
            <x v="0"/>
          </reference>
        </references>
      </pivotArea>
    </format>
    <format dxfId="5">
      <pivotArea type="all" dataOnly="0" outline="0" fieldPosition="0"/>
    </format>
    <format dxfId="4">
      <pivotArea type="all" dataOnly="0" outline="0" fieldPosition="0"/>
    </format>
    <format dxfId="3">
      <pivotArea type="all" dataOnly="0" outline="0" fieldPosition="0"/>
    </format>
    <format dxfId="2">
      <pivotArea type="all" dataOnly="0" outline="0" fieldPosition="0"/>
    </format>
    <format dxfId="1">
      <pivotArea dataOnly="0" labelOnly="1" grandRow="1" outline="0" fieldPosition="0"/>
    </format>
    <format dxfId="0">
      <pivotArea collapsedLevelsAreSubtotals="1" fieldPosition="0">
        <references count="3">
          <reference field="4294967294" count="2" selected="0">
            <x v="2"/>
            <x v="3"/>
          </reference>
          <reference field="1" count="1" selected="0">
            <x v="0"/>
          </reference>
          <reference field="2" count="1">
            <x v="6"/>
          </reference>
        </references>
      </pivotArea>
    </format>
  </formats>
  <chartFormats count="8">
    <chartFormat chart="0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6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7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8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>
        <x14:conditionalFormats count="49">
          <x14:conditionalFormat priority="1" id="{86BD2CD2-5E71-4B28-A4B6-4514AFFA33F1}">
            <x14:pivotAreas count="1">
              <pivotArea type="data" collapsedLevelsAreSubtotals="1" fieldPosition="0">
                <references count="2">
                  <reference field="4294967294" count="1" selected="0">
                    <x v="3"/>
                  </reference>
                  <reference field="2" count="1">
                    <x v="18"/>
                  </reference>
                </references>
              </pivotArea>
            </x14:pivotAreas>
          </x14:conditionalFormat>
          <x14:conditionalFormat priority="2" id="{ABF3E15F-0FA5-493B-8391-ADB1C1C60CD3}">
            <x14:pivotAreas count="1"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2" count="1">
                    <x v="18"/>
                  </reference>
                </references>
              </pivotArea>
            </x14:pivotAreas>
          </x14:conditionalFormat>
          <x14:conditionalFormat priority="16" id="{EBE140DC-C609-4495-B288-056C58823095}">
            <x14:pivotAreas count="1">
              <pivotArea type="data" collapsedLevelsAreSubtotals="1" fieldPosition="0">
                <references count="2">
                  <reference field="4294967294" count="2" selected="0">
                    <x v="2"/>
                    <x v="3"/>
                  </reference>
                  <reference field="2" count="1">
                    <x v="2"/>
                  </reference>
                </references>
              </pivotArea>
            </x14:pivotAreas>
          </x14:conditionalFormat>
          <x14:conditionalFormat priority="207" id="{567C9467-3C2D-4578-9F72-7058073EE55D}">
            <x14:pivotAreas count="1"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2" count="1">
                    <x v="0"/>
                  </reference>
                </references>
              </pivotArea>
            </x14:pivotAreas>
          </x14:conditionalFormat>
          <x14:conditionalFormat priority="202" id="{7563BFFA-96C8-40E3-B964-D61DEC113257}">
            <x14:pivotAreas count="1"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2" count="1">
                    <x v="4"/>
                  </reference>
                </references>
              </pivotArea>
            </x14:pivotAreas>
          </x14:conditionalFormat>
          <x14:conditionalFormat priority="201" id="{F783CED8-56A9-47DA-B430-7CA6B5EFAAE2}">
            <x14:pivotAreas count="1"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2" count="1">
                    <x v="5"/>
                  </reference>
                </references>
              </pivotArea>
            </x14:pivotAreas>
          </x14:conditionalFormat>
          <x14:conditionalFormat priority="198" id="{6318598E-2CEB-4134-BC82-79E605C8FBD8}">
            <x14:pivotAreas count="1"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2" count="1">
                    <x v="7"/>
                  </reference>
                </references>
              </pivotArea>
            </x14:pivotAreas>
          </x14:conditionalFormat>
          <x14:conditionalFormat priority="197" id="{75E2CCDA-25A7-4C7C-8C0D-53C7D62C0B5A}">
            <x14:pivotAreas count="1"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2" count="1">
                    <x v="8"/>
                  </reference>
                </references>
              </pivotArea>
            </x14:pivotAreas>
          </x14:conditionalFormat>
          <x14:conditionalFormat priority="196" id="{1B2B4012-8172-4F31-846D-C111717D32F5}">
            <x14:pivotAreas count="1"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2" count="1">
                    <x v="9"/>
                  </reference>
                </references>
              </pivotArea>
            </x14:pivotAreas>
          </x14:conditionalFormat>
          <x14:conditionalFormat priority="195" id="{4770925E-C7B0-441B-94A1-E7D80B1593C5}">
            <x14:pivotAreas count="1"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2" count="1">
                    <x v="10"/>
                  </reference>
                </references>
              </pivotArea>
            </x14:pivotAreas>
          </x14:conditionalFormat>
          <x14:conditionalFormat priority="192" id="{8433D33F-09DD-4880-AB1A-3CAAE55DEB78}">
            <x14:pivotAreas count="1"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2" count="1">
                    <x v="12"/>
                  </reference>
                </references>
              </pivotArea>
            </x14:pivotAreas>
          </x14:conditionalFormat>
          <x14:conditionalFormat priority="191" id="{04771872-B0B8-4F31-801C-627A7F23613F}">
            <x14:pivotAreas count="1"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2" count="1">
                    <x v="13"/>
                  </reference>
                </references>
              </pivotArea>
            </x14:pivotAreas>
          </x14:conditionalFormat>
          <x14:conditionalFormat priority="190" id="{BF1D744C-F221-4A63-8409-641D3728BE11}">
            <x14:pivotAreas count="1"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2" count="1">
                    <x v="14"/>
                  </reference>
                </references>
              </pivotArea>
            </x14:pivotAreas>
          </x14:conditionalFormat>
          <x14:conditionalFormat priority="189" id="{0190C01F-756E-45D3-B91D-818A62A6C639}">
            <x14:pivotAreas count="1"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2" count="1">
                    <x v="15"/>
                  </reference>
                </references>
              </pivotArea>
            </x14:pivotAreas>
          </x14:conditionalFormat>
          <x14:conditionalFormat priority="188" id="{ED70B173-4909-4E45-ABDC-3D1BFB56B23F}">
            <x14:pivotAreas count="1"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2" count="1">
                    <x v="16"/>
                  </reference>
                </references>
              </pivotArea>
            </x14:pivotAreas>
          </x14:conditionalFormat>
          <x14:conditionalFormat priority="187" id="{DFC993DD-6A2E-48D8-8533-4F10629C81B7}">
            <x14:pivotAreas count="1"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2" count="1">
                    <x v="17"/>
                  </reference>
                </references>
              </pivotArea>
            </x14:pivotAreas>
          </x14:conditionalFormat>
          <x14:conditionalFormat priority="185" id="{279DAF8C-DC48-4F06-9BEB-27CBDAD688CE}">
            <x14:pivotAreas count="1"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2" count="1">
                    <x v="19"/>
                  </reference>
                </references>
              </pivotArea>
            </x14:pivotAreas>
          </x14:conditionalFormat>
          <x14:conditionalFormat priority="184" id="{E11DD0FD-55BE-4829-A6A0-2F506441DF07}">
            <x14:pivotAreas count="1"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2" count="1">
                    <x v="20"/>
                  </reference>
                </references>
              </pivotArea>
            </x14:pivotAreas>
          </x14:conditionalFormat>
          <x14:conditionalFormat priority="183" id="{7B9A0426-D544-4FC0-AA29-2AD6768668E9}">
            <x14:pivotAreas count="1"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2" count="1">
                    <x v="21"/>
                  </reference>
                </references>
              </pivotArea>
            </x14:pivotAreas>
          </x14:conditionalFormat>
          <x14:conditionalFormat priority="182" id="{361E501D-60C7-4FE2-947B-8FFA26949083}">
            <x14:pivotAreas count="1"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2" count="1">
                    <x v="22"/>
                  </reference>
                </references>
              </pivotArea>
            </x14:pivotAreas>
          </x14:conditionalFormat>
          <x14:conditionalFormat priority="180" id="{EE84DBC8-1314-484D-865D-5A323E21FCD7}">
            <x14:pivotAreas count="1"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2" count="1">
                    <x v="23"/>
                  </reference>
                </references>
              </pivotArea>
            </x14:pivotAreas>
          </x14:conditionalFormat>
          <x14:conditionalFormat priority="179" id="{AF951995-F829-4BB1-8CE8-FF19B5D1267B}">
            <x14:pivotAreas count="1"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2" count="1">
                    <x v="24"/>
                  </reference>
                </references>
              </pivotArea>
            </x14:pivotAreas>
          </x14:conditionalFormat>
          <x14:conditionalFormat priority="178" id="{F2424C6D-FA37-4F57-9DFF-091F83E65BB0}">
            <x14:pivotAreas count="1"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2" count="1">
                    <x v="25"/>
                  </reference>
                </references>
              </pivotArea>
            </x14:pivotAreas>
          </x14:conditionalFormat>
          <x14:conditionalFormat priority="177" id="{E50B0F2B-9507-45B3-B3A0-730BAD4B6EC1}">
            <x14:pivotAreas count="1"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2" count="1">
                    <x v="26"/>
                  </reference>
                </references>
              </pivotArea>
            </x14:pivotAreas>
          </x14:conditionalFormat>
          <x14:conditionalFormat priority="176" id="{086D7B08-15FA-431A-A816-BBE8E65284A7}">
            <x14:pivotAreas count="1">
              <pivotArea type="data" collapsedLevelsAreSubtotals="1" fieldPosition="0">
                <references count="2">
                  <reference field="4294967294" count="1" selected="0">
                    <x v="2"/>
                  </reference>
                  <reference field="2" count="1">
                    <x v="27"/>
                  </reference>
                </references>
              </pivotArea>
            </x14:pivotAreas>
          </x14:conditionalFormat>
          <x14:conditionalFormat priority="148" id="{5A32E44E-CDDD-42A1-B785-7C479DA584D2}">
            <x14:pivotAreas count="1">
              <pivotArea type="data" collapsedLevelsAreSubtotals="1" fieldPosition="0">
                <references count="2">
                  <reference field="4294967294" count="1" selected="0">
                    <x v="3"/>
                  </reference>
                  <reference field="2" count="1">
                    <x v="0"/>
                  </reference>
                </references>
              </pivotArea>
            </x14:pivotAreas>
          </x14:conditionalFormat>
          <x14:conditionalFormat priority="144" id="{EA6D8CDA-918F-4B94-8938-2586DB2139DA}">
            <x14:pivotAreas count="1">
              <pivotArea type="data" collapsedLevelsAreSubtotals="1" fieldPosition="0">
                <references count="2">
                  <reference field="4294967294" count="1" selected="0">
                    <x v="3"/>
                  </reference>
                  <reference field="2" count="1">
                    <x v="4"/>
                  </reference>
                </references>
              </pivotArea>
            </x14:pivotAreas>
          </x14:conditionalFormat>
          <x14:conditionalFormat priority="143" id="{C0418741-8FCF-44D8-A9EA-32DF33284202}">
            <x14:pivotAreas count="1">
              <pivotArea type="data" collapsedLevelsAreSubtotals="1" fieldPosition="0">
                <references count="2">
                  <reference field="4294967294" count="1" selected="0">
                    <x v="3"/>
                  </reference>
                  <reference field="2" count="1">
                    <x v="5"/>
                  </reference>
                </references>
              </pivotArea>
            </x14:pivotAreas>
          </x14:conditionalFormat>
          <x14:conditionalFormat priority="141" id="{60EEA682-6EE0-40E6-9427-D9D35F35EC86}">
            <x14:pivotAreas count="1">
              <pivotArea type="data" collapsedLevelsAreSubtotals="1" fieldPosition="0">
                <references count="2">
                  <reference field="4294967294" count="1" selected="0">
                    <x v="3"/>
                  </reference>
                  <reference field="2" count="1">
                    <x v="7"/>
                  </reference>
                </references>
              </pivotArea>
            </x14:pivotAreas>
          </x14:conditionalFormat>
          <x14:conditionalFormat priority="140" id="{3917123D-179D-49B7-9246-3215A9B6BF28}">
            <x14:pivotAreas count="1">
              <pivotArea type="data" collapsedLevelsAreSubtotals="1" fieldPosition="0">
                <references count="2">
                  <reference field="4294967294" count="1" selected="0">
                    <x v="3"/>
                  </reference>
                  <reference field="2" count="1">
                    <x v="8"/>
                  </reference>
                </references>
              </pivotArea>
            </x14:pivotAreas>
          </x14:conditionalFormat>
          <x14:conditionalFormat priority="139" id="{EDC2DBDB-919A-4AF5-9C53-03B09548C08B}">
            <x14:pivotAreas count="1">
              <pivotArea type="data" collapsedLevelsAreSubtotals="1" fieldPosition="0">
                <references count="2">
                  <reference field="4294967294" count="1" selected="0">
                    <x v="3"/>
                  </reference>
                  <reference field="2" count="1">
                    <x v="9"/>
                  </reference>
                </references>
              </pivotArea>
            </x14:pivotAreas>
          </x14:conditionalFormat>
          <x14:conditionalFormat priority="138" id="{4263E13A-11CB-4A24-8EB3-C35E8EB56FFE}">
            <x14:pivotAreas count="1">
              <pivotArea type="data" collapsedLevelsAreSubtotals="1" fieldPosition="0">
                <references count="2">
                  <reference field="4294967294" count="1" selected="0">
                    <x v="3"/>
                  </reference>
                  <reference field="2" count="1">
                    <x v="10"/>
                  </reference>
                </references>
              </pivotArea>
            </x14:pivotAreas>
          </x14:conditionalFormat>
          <x14:conditionalFormat priority="136" id="{964D2385-15BB-4FD5-8884-E6D3F5135B62}">
            <x14:pivotAreas count="1">
              <pivotArea type="data" collapsedLevelsAreSubtotals="1" fieldPosition="0">
                <references count="2">
                  <reference field="4294967294" count="1" selected="0">
                    <x v="3"/>
                  </reference>
                  <reference field="2" count="1">
                    <x v="12"/>
                  </reference>
                </references>
              </pivotArea>
            </x14:pivotAreas>
          </x14:conditionalFormat>
          <x14:conditionalFormat priority="135" id="{870DC72D-17C8-406E-AE6D-A2802E38C0EA}">
            <x14:pivotAreas count="1">
              <pivotArea type="data" collapsedLevelsAreSubtotals="1" fieldPosition="0">
                <references count="2">
                  <reference field="4294967294" count="1" selected="0">
                    <x v="3"/>
                  </reference>
                  <reference field="2" count="1">
                    <x v="13"/>
                  </reference>
                </references>
              </pivotArea>
            </x14:pivotAreas>
          </x14:conditionalFormat>
          <x14:conditionalFormat priority="134" id="{68F0CFC6-2F6C-44B2-9AB3-9FE6BAD9C90A}">
            <x14:pivotAreas count="1">
              <pivotArea type="data" collapsedLevelsAreSubtotals="1" fieldPosition="0">
                <references count="2">
                  <reference field="4294967294" count="1" selected="0">
                    <x v="3"/>
                  </reference>
                  <reference field="2" count="1">
                    <x v="14"/>
                  </reference>
                </references>
              </pivotArea>
            </x14:pivotAreas>
          </x14:conditionalFormat>
          <x14:conditionalFormat priority="133" id="{815B45B2-9170-4911-AF03-EEE0F0B6652F}">
            <x14:pivotAreas count="1">
              <pivotArea type="data" collapsedLevelsAreSubtotals="1" fieldPosition="0">
                <references count="2">
                  <reference field="4294967294" count="1" selected="0">
                    <x v="3"/>
                  </reference>
                  <reference field="2" count="1">
                    <x v="15"/>
                  </reference>
                </references>
              </pivotArea>
            </x14:pivotAreas>
          </x14:conditionalFormat>
          <x14:conditionalFormat priority="132" id="{400EC456-1CB8-473B-A571-88D3F8196780}">
            <x14:pivotAreas count="1">
              <pivotArea type="data" collapsedLevelsAreSubtotals="1" fieldPosition="0">
                <references count="2">
                  <reference field="4294967294" count="1" selected="0">
                    <x v="3"/>
                  </reference>
                  <reference field="2" count="1">
                    <x v="16"/>
                  </reference>
                </references>
              </pivotArea>
            </x14:pivotAreas>
          </x14:conditionalFormat>
          <x14:conditionalFormat priority="131" id="{616C689F-AEE4-48A1-B6A1-5AD9630792DC}">
            <x14:pivotAreas count="1">
              <pivotArea type="data" collapsedLevelsAreSubtotals="1" fieldPosition="0">
                <references count="2">
                  <reference field="4294967294" count="1" selected="0">
                    <x v="3"/>
                  </reference>
                  <reference field="2" count="1">
                    <x v="17"/>
                  </reference>
                </references>
              </pivotArea>
            </x14:pivotAreas>
          </x14:conditionalFormat>
          <x14:conditionalFormat priority="129" id="{E8C129EE-2F5A-48B2-AC06-967E2CC8A58E}">
            <x14:pivotAreas count="1">
              <pivotArea type="data" collapsedLevelsAreSubtotals="1" fieldPosition="0">
                <references count="2">
                  <reference field="4294967294" count="1" selected="0">
                    <x v="3"/>
                  </reference>
                  <reference field="2" count="1">
                    <x v="19"/>
                  </reference>
                </references>
              </pivotArea>
            </x14:pivotAreas>
          </x14:conditionalFormat>
          <x14:conditionalFormat priority="128" id="{7D6DE840-14F7-4978-B492-E19A63308E3D}">
            <x14:pivotAreas count="1">
              <pivotArea type="data" collapsedLevelsAreSubtotals="1" fieldPosition="0">
                <references count="2">
                  <reference field="4294967294" count="1" selected="0">
                    <x v="3"/>
                  </reference>
                  <reference field="2" count="1">
                    <x v="20"/>
                  </reference>
                </references>
              </pivotArea>
            </x14:pivotAreas>
          </x14:conditionalFormat>
          <x14:conditionalFormat priority="127" id="{98CC9631-6770-41A1-80C8-DA6306E8FE95}">
            <x14:pivotAreas count="1">
              <pivotArea type="data" collapsedLevelsAreSubtotals="1" fieldPosition="0">
                <references count="2">
                  <reference field="4294967294" count="1" selected="0">
                    <x v="3"/>
                  </reference>
                  <reference field="2" count="1">
                    <x v="21"/>
                  </reference>
                </references>
              </pivotArea>
            </x14:pivotAreas>
          </x14:conditionalFormat>
          <x14:conditionalFormat priority="126" id="{64D5BDB6-157A-4265-B844-F91D41868820}">
            <x14:pivotAreas count="1">
              <pivotArea type="data" collapsedLevelsAreSubtotals="1" fieldPosition="0">
                <references count="2">
                  <reference field="4294967294" count="1" selected="0">
                    <x v="3"/>
                  </reference>
                  <reference field="2" count="1">
                    <x v="22"/>
                  </reference>
                </references>
              </pivotArea>
            </x14:pivotAreas>
          </x14:conditionalFormat>
          <x14:conditionalFormat priority="125" id="{F2A677C1-EC5F-4E24-9845-D36C943195B7}">
            <x14:pivotAreas count="1">
              <pivotArea type="data" collapsedLevelsAreSubtotals="1" fieldPosition="0">
                <references count="2">
                  <reference field="4294967294" count="1" selected="0">
                    <x v="3"/>
                  </reference>
                  <reference field="2" count="1">
                    <x v="23"/>
                  </reference>
                </references>
              </pivotArea>
            </x14:pivotAreas>
          </x14:conditionalFormat>
          <x14:conditionalFormat priority="124" id="{62B42E4D-82DD-4C76-AA59-1CCDFF83BF95}">
            <x14:pivotAreas count="1">
              <pivotArea type="data" collapsedLevelsAreSubtotals="1" fieldPosition="0">
                <references count="2">
                  <reference field="4294967294" count="1" selected="0">
                    <x v="3"/>
                  </reference>
                  <reference field="2" count="1">
                    <x v="24"/>
                  </reference>
                </references>
              </pivotArea>
            </x14:pivotAreas>
          </x14:conditionalFormat>
          <x14:conditionalFormat priority="123" id="{7BA62110-0C73-4AC8-A2CB-AB52A0AE8297}">
            <x14:pivotAreas count="1">
              <pivotArea type="data" collapsedLevelsAreSubtotals="1" fieldPosition="0">
                <references count="2">
                  <reference field="4294967294" count="1" selected="0">
                    <x v="3"/>
                  </reference>
                  <reference field="2" count="1">
                    <x v="25"/>
                  </reference>
                </references>
              </pivotArea>
            </x14:pivotAreas>
          </x14:conditionalFormat>
          <x14:conditionalFormat priority="122" id="{55B0D1E5-A988-452E-BD13-D6B6B7879E30}">
            <x14:pivotAreas count="1">
              <pivotArea type="data" collapsedLevelsAreSubtotals="1" fieldPosition="0">
                <references count="2">
                  <reference field="4294967294" count="1" selected="0">
                    <x v="3"/>
                  </reference>
                  <reference field="2" count="1">
                    <x v="26"/>
                  </reference>
                </references>
              </pivotArea>
            </x14:pivotAreas>
          </x14:conditionalFormat>
          <x14:conditionalFormat priority="121" id="{B54AA62A-8668-4F45-9538-2CF832D1FF5F}">
            <x14:pivotAreas count="1">
              <pivotArea type="data" collapsedLevelsAreSubtotals="1" fieldPosition="0">
                <references count="2">
                  <reference field="4294967294" count="1" selected="0">
                    <x v="3"/>
                  </reference>
                  <reference field="2" count="1">
                    <x v="27"/>
                  </reference>
                </references>
              </pivotArea>
            </x14:pivotAreas>
          </x14:conditionalFormat>
          <x14:conditionalFormat priority="20" id="{C1DDA662-0E1D-4652-B882-3B8F75F4191E}">
            <x14:pivotAreas count="1">
              <pivotArea type="data" collapsedLevelsAreSubtotals="1" fieldPosition="0">
                <references count="2">
                  <reference field="4294967294" count="2" selected="0">
                    <x v="2"/>
                    <x v="3"/>
                  </reference>
                  <reference field="2" count="1">
                    <x v="3"/>
                  </reference>
                </references>
              </pivotArea>
            </x14:pivotAreas>
          </x14:conditionalFormat>
          <x14:conditionalFormat priority="7" id="{50445B3F-39B6-4AAC-A799-F72CEF328D9C}">
            <x14:pivotAreas count="1">
              <pivotArea type="data" collapsedLevelsAreSubtotals="1" fieldPosition="0">
                <references count="2">
                  <reference field="4294967294" count="2" selected="0">
                    <x v="2"/>
                    <x v="3"/>
                  </reference>
                  <reference field="2" count="1">
                    <x v="1"/>
                  </reference>
                </references>
              </pivotArea>
            </x14:pivotAreas>
          </x14:conditionalFormat>
        </x14:conditionalFormats>
      </x14:pivotTableDefinition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6"/>
  <sheetViews>
    <sheetView tabSelected="1" topLeftCell="A130" zoomScale="90" zoomScaleNormal="90" workbookViewId="0">
      <selection activeCell="D187" sqref="D187"/>
    </sheetView>
  </sheetViews>
  <sheetFormatPr defaultRowHeight="15"/>
  <cols>
    <col min="1" max="1" width="26.85546875" style="5" customWidth="1"/>
    <col min="2" max="2" width="30" style="6" customWidth="1"/>
    <col min="3" max="3" width="29" style="6" customWidth="1"/>
    <col min="4" max="4" width="18.28515625" style="6" customWidth="1"/>
    <col min="5" max="5" width="25.85546875" style="6" customWidth="1"/>
    <col min="6" max="16384" width="9.140625" style="5"/>
  </cols>
  <sheetData>
    <row r="1" spans="1:5" ht="15.75" thickBot="1"/>
    <row r="2" spans="1:5" ht="30.75" customHeight="1">
      <c r="A2" s="31"/>
      <c r="B2" s="30"/>
      <c r="C2" s="30"/>
      <c r="D2" s="30"/>
      <c r="E2" s="31" t="s">
        <v>162</v>
      </c>
    </row>
    <row r="3" spans="1:5" s="6" customFormat="1" ht="63.75" thickBot="1">
      <c r="A3" s="20" t="s">
        <v>0</v>
      </c>
      <c r="B3" s="20" t="s">
        <v>136</v>
      </c>
      <c r="C3" s="20" t="s">
        <v>137</v>
      </c>
      <c r="D3" s="20" t="s">
        <v>138</v>
      </c>
      <c r="E3" s="20" t="s">
        <v>139</v>
      </c>
    </row>
    <row r="4" spans="1:5" s="8" customFormat="1" ht="21.75" thickBot="1">
      <c r="A4" s="21" t="s">
        <v>160</v>
      </c>
      <c r="B4" s="7">
        <v>516</v>
      </c>
      <c r="C4" s="7">
        <v>492</v>
      </c>
      <c r="D4" s="7">
        <v>142</v>
      </c>
      <c r="E4" s="7">
        <v>109</v>
      </c>
    </row>
    <row r="5" spans="1:5" ht="15.75">
      <c r="A5" s="24" t="s">
        <v>14</v>
      </c>
      <c r="B5" s="9">
        <v>57</v>
      </c>
      <c r="C5" s="9">
        <v>57</v>
      </c>
      <c r="D5" s="9">
        <v>20</v>
      </c>
      <c r="E5" s="9">
        <v>7</v>
      </c>
    </row>
    <row r="6" spans="1:5" ht="15.75">
      <c r="A6" s="22" t="s">
        <v>36</v>
      </c>
      <c r="B6" s="9">
        <v>4</v>
      </c>
      <c r="C6" s="9">
        <v>4</v>
      </c>
      <c r="D6" s="9">
        <v>2</v>
      </c>
      <c r="E6" s="9">
        <v>0</v>
      </c>
    </row>
    <row r="7" spans="1:5" ht="15.75">
      <c r="A7" s="22" t="s">
        <v>37</v>
      </c>
      <c r="B7" s="9">
        <v>3</v>
      </c>
      <c r="C7" s="9">
        <v>3</v>
      </c>
      <c r="D7" s="9">
        <v>0</v>
      </c>
      <c r="E7" s="9">
        <v>3</v>
      </c>
    </row>
    <row r="8" spans="1:5" ht="15.75">
      <c r="A8" s="22" t="s">
        <v>14</v>
      </c>
      <c r="B8" s="9">
        <v>40</v>
      </c>
      <c r="C8" s="9">
        <v>40</v>
      </c>
      <c r="D8" s="9">
        <v>16</v>
      </c>
      <c r="E8" s="9">
        <v>2</v>
      </c>
    </row>
    <row r="9" spans="1:5" ht="15.75">
      <c r="A9" s="22" t="s">
        <v>38</v>
      </c>
      <c r="B9" s="9">
        <v>2</v>
      </c>
      <c r="C9" s="9">
        <v>2</v>
      </c>
      <c r="D9" s="9">
        <v>2</v>
      </c>
      <c r="E9" s="9">
        <v>0</v>
      </c>
    </row>
    <row r="10" spans="1:5" ht="15.75">
      <c r="A10" s="22" t="s">
        <v>39</v>
      </c>
      <c r="B10" s="9">
        <v>2</v>
      </c>
      <c r="C10" s="9">
        <v>2</v>
      </c>
      <c r="D10" s="9">
        <v>0</v>
      </c>
      <c r="E10" s="9">
        <v>2</v>
      </c>
    </row>
    <row r="11" spans="1:5" ht="16.5" thickBot="1">
      <c r="A11" s="22" t="s">
        <v>40</v>
      </c>
      <c r="B11" s="9">
        <v>6</v>
      </c>
      <c r="C11" s="9">
        <v>6</v>
      </c>
      <c r="D11" s="9">
        <v>0</v>
      </c>
      <c r="E11" s="9">
        <v>0</v>
      </c>
    </row>
    <row r="12" spans="1:5" ht="15.75">
      <c r="A12" s="25" t="s">
        <v>20</v>
      </c>
      <c r="B12" s="10">
        <v>49</v>
      </c>
      <c r="C12" s="11">
        <v>49</v>
      </c>
      <c r="D12" s="10">
        <v>7</v>
      </c>
      <c r="E12" s="26">
        <v>14</v>
      </c>
    </row>
    <row r="13" spans="1:5" ht="15.75">
      <c r="A13" s="22" t="s">
        <v>20</v>
      </c>
      <c r="B13" s="9">
        <v>17</v>
      </c>
      <c r="C13" s="9">
        <v>17</v>
      </c>
      <c r="D13" s="9">
        <v>5</v>
      </c>
      <c r="E13" s="9">
        <v>3</v>
      </c>
    </row>
    <row r="14" spans="1:5" ht="15.75">
      <c r="A14" s="22" t="s">
        <v>41</v>
      </c>
      <c r="B14" s="9">
        <v>14</v>
      </c>
      <c r="C14" s="9">
        <v>14</v>
      </c>
      <c r="D14" s="9">
        <v>0</v>
      </c>
      <c r="E14" s="9">
        <v>0</v>
      </c>
    </row>
    <row r="15" spans="1:5" ht="15.75">
      <c r="A15" s="22" t="s">
        <v>42</v>
      </c>
      <c r="B15" s="9">
        <v>4</v>
      </c>
      <c r="C15" s="9">
        <v>4</v>
      </c>
      <c r="D15" s="9">
        <v>0</v>
      </c>
      <c r="E15" s="9">
        <v>0</v>
      </c>
    </row>
    <row r="16" spans="1:5" ht="15.75">
      <c r="A16" s="22" t="s">
        <v>43</v>
      </c>
      <c r="B16" s="9">
        <v>1</v>
      </c>
      <c r="C16" s="9">
        <v>1</v>
      </c>
      <c r="D16" s="9">
        <v>0</v>
      </c>
      <c r="E16" s="9">
        <v>0</v>
      </c>
    </row>
    <row r="17" spans="1:11" ht="15.75">
      <c r="A17" s="22" t="s">
        <v>44</v>
      </c>
      <c r="B17" s="9">
        <v>1</v>
      </c>
      <c r="C17" s="9">
        <v>1</v>
      </c>
      <c r="D17" s="9">
        <v>1</v>
      </c>
      <c r="E17" s="9">
        <v>0</v>
      </c>
    </row>
    <row r="18" spans="1:11" ht="15.75">
      <c r="A18" s="22" t="s">
        <v>45</v>
      </c>
      <c r="B18" s="9">
        <v>9</v>
      </c>
      <c r="C18" s="9">
        <v>9</v>
      </c>
      <c r="D18" s="9">
        <v>0</v>
      </c>
      <c r="E18" s="9">
        <v>9</v>
      </c>
    </row>
    <row r="19" spans="1:11" ht="16.5" thickBot="1">
      <c r="A19" s="22" t="s">
        <v>46</v>
      </c>
      <c r="B19" s="9">
        <v>3</v>
      </c>
      <c r="C19" s="9">
        <v>3</v>
      </c>
      <c r="D19" s="9">
        <v>1</v>
      </c>
      <c r="E19" s="9">
        <v>2</v>
      </c>
    </row>
    <row r="20" spans="1:11" ht="15.75">
      <c r="A20" s="27" t="s">
        <v>28</v>
      </c>
      <c r="B20" s="9">
        <v>22</v>
      </c>
      <c r="C20" s="9">
        <v>18</v>
      </c>
      <c r="D20" s="9">
        <v>1</v>
      </c>
      <c r="E20" s="9">
        <v>12</v>
      </c>
    </row>
    <row r="21" spans="1:11" ht="15.75">
      <c r="A21" s="22" t="s">
        <v>47</v>
      </c>
      <c r="B21" s="9">
        <v>1</v>
      </c>
      <c r="C21" s="9">
        <v>1</v>
      </c>
      <c r="D21" s="9">
        <v>0</v>
      </c>
      <c r="E21" s="9">
        <v>1</v>
      </c>
    </row>
    <row r="22" spans="1:11" s="12" customFormat="1" ht="15.75">
      <c r="A22" s="22" t="s">
        <v>48</v>
      </c>
      <c r="B22" s="9">
        <v>1</v>
      </c>
      <c r="C22" s="9">
        <v>1</v>
      </c>
      <c r="D22" s="9">
        <v>0</v>
      </c>
      <c r="E22" s="9">
        <v>1</v>
      </c>
      <c r="I22" s="5"/>
      <c r="J22" s="5"/>
      <c r="K22" s="5"/>
    </row>
    <row r="23" spans="1:11" ht="15.75">
      <c r="A23" s="22" t="s">
        <v>141</v>
      </c>
      <c r="B23" s="9">
        <v>6</v>
      </c>
      <c r="C23" s="9">
        <v>6</v>
      </c>
      <c r="D23" s="9">
        <v>0</v>
      </c>
      <c r="E23" s="9">
        <v>6</v>
      </c>
    </row>
    <row r="24" spans="1:11" ht="16.5" thickBot="1">
      <c r="A24" s="22" t="s">
        <v>28</v>
      </c>
      <c r="B24" s="9">
        <v>14</v>
      </c>
      <c r="C24" s="9">
        <v>10</v>
      </c>
      <c r="D24" s="9">
        <v>1</v>
      </c>
      <c r="E24" s="9">
        <v>4</v>
      </c>
    </row>
    <row r="25" spans="1:11" ht="15.75">
      <c r="A25" s="27" t="s">
        <v>13</v>
      </c>
      <c r="B25" s="9">
        <v>36</v>
      </c>
      <c r="C25" s="9">
        <v>36</v>
      </c>
      <c r="D25" s="9">
        <v>19</v>
      </c>
      <c r="E25" s="9">
        <v>8</v>
      </c>
    </row>
    <row r="26" spans="1:11" ht="15.75">
      <c r="A26" s="22" t="s">
        <v>49</v>
      </c>
      <c r="B26" s="9">
        <v>6</v>
      </c>
      <c r="C26" s="9">
        <v>6</v>
      </c>
      <c r="D26" s="9">
        <v>1</v>
      </c>
      <c r="E26" s="9">
        <v>5</v>
      </c>
    </row>
    <row r="27" spans="1:11" ht="15.75">
      <c r="A27" s="22" t="s">
        <v>13</v>
      </c>
      <c r="B27" s="9">
        <v>14</v>
      </c>
      <c r="C27" s="9">
        <v>14</v>
      </c>
      <c r="D27" s="9">
        <v>11</v>
      </c>
      <c r="E27" s="9">
        <v>2</v>
      </c>
    </row>
    <row r="28" spans="1:11" ht="15.75">
      <c r="A28" s="22" t="s">
        <v>50</v>
      </c>
      <c r="B28" s="9">
        <v>6</v>
      </c>
      <c r="C28" s="9">
        <v>6</v>
      </c>
      <c r="D28" s="9">
        <v>6</v>
      </c>
      <c r="E28" s="9">
        <v>0</v>
      </c>
    </row>
    <row r="29" spans="1:11" ht="15.75">
      <c r="A29" s="22" t="s">
        <v>51</v>
      </c>
      <c r="B29" s="9">
        <v>7</v>
      </c>
      <c r="C29" s="9">
        <v>7</v>
      </c>
      <c r="D29" s="9">
        <v>1</v>
      </c>
      <c r="E29" s="9">
        <v>0</v>
      </c>
    </row>
    <row r="30" spans="1:11" ht="15.75">
      <c r="A30" s="22" t="s">
        <v>52</v>
      </c>
      <c r="B30" s="9">
        <v>2</v>
      </c>
      <c r="C30" s="9">
        <v>2</v>
      </c>
      <c r="D30" s="9">
        <v>0</v>
      </c>
      <c r="E30" s="9">
        <v>0</v>
      </c>
    </row>
    <row r="31" spans="1:11" ht="16.5" thickBot="1">
      <c r="A31" s="22" t="s">
        <v>53</v>
      </c>
      <c r="B31" s="9">
        <v>1</v>
      </c>
      <c r="C31" s="9">
        <v>1</v>
      </c>
      <c r="D31" s="9">
        <v>0</v>
      </c>
      <c r="E31" s="9">
        <v>1</v>
      </c>
    </row>
    <row r="32" spans="1:11" s="13" customFormat="1" ht="18.75">
      <c r="A32" s="27" t="s">
        <v>1</v>
      </c>
      <c r="B32" s="9">
        <v>50</v>
      </c>
      <c r="C32" s="9">
        <v>50</v>
      </c>
      <c r="D32" s="9">
        <v>27</v>
      </c>
      <c r="E32" s="9">
        <v>17</v>
      </c>
    </row>
    <row r="33" spans="1:5" ht="15.75">
      <c r="A33" s="22" t="s">
        <v>1</v>
      </c>
      <c r="B33" s="9">
        <v>37</v>
      </c>
      <c r="C33" s="9">
        <v>37</v>
      </c>
      <c r="D33" s="9">
        <v>24</v>
      </c>
      <c r="E33" s="9">
        <v>9</v>
      </c>
    </row>
    <row r="34" spans="1:5" ht="15.75">
      <c r="A34" s="22" t="s">
        <v>142</v>
      </c>
      <c r="B34" s="9">
        <v>9</v>
      </c>
      <c r="C34" s="9">
        <v>9</v>
      </c>
      <c r="D34" s="9">
        <v>2</v>
      </c>
      <c r="E34" s="9">
        <v>6</v>
      </c>
    </row>
    <row r="35" spans="1:5" ht="16.5" thickBot="1">
      <c r="A35" s="22" t="s">
        <v>143</v>
      </c>
      <c r="B35" s="9">
        <v>4</v>
      </c>
      <c r="C35" s="9">
        <v>4</v>
      </c>
      <c r="D35" s="9">
        <v>1</v>
      </c>
      <c r="E35" s="9">
        <v>2</v>
      </c>
    </row>
    <row r="36" spans="1:5" ht="15.75">
      <c r="A36" s="27" t="s">
        <v>21</v>
      </c>
      <c r="B36" s="9">
        <v>53</v>
      </c>
      <c r="C36" s="9">
        <v>42</v>
      </c>
      <c r="D36" s="9">
        <v>2</v>
      </c>
      <c r="E36" s="9">
        <v>7</v>
      </c>
    </row>
    <row r="37" spans="1:5" ht="15.75">
      <c r="A37" s="22" t="s">
        <v>54</v>
      </c>
      <c r="B37" s="9">
        <v>2</v>
      </c>
      <c r="C37" s="9">
        <v>2</v>
      </c>
      <c r="D37" s="9">
        <v>2</v>
      </c>
      <c r="E37" s="9">
        <v>0</v>
      </c>
    </row>
    <row r="38" spans="1:5" ht="15.75">
      <c r="A38" s="22" t="s">
        <v>55</v>
      </c>
      <c r="B38" s="9">
        <v>1</v>
      </c>
      <c r="C38" s="9">
        <v>1</v>
      </c>
      <c r="D38" s="9">
        <v>0</v>
      </c>
      <c r="E38" s="9">
        <v>1</v>
      </c>
    </row>
    <row r="39" spans="1:5" ht="15.75">
      <c r="A39" s="22" t="s">
        <v>21</v>
      </c>
      <c r="B39" s="9">
        <v>41</v>
      </c>
      <c r="C39" s="9">
        <v>33</v>
      </c>
      <c r="D39" s="9">
        <v>0</v>
      </c>
      <c r="E39" s="9">
        <v>0</v>
      </c>
    </row>
    <row r="40" spans="1:5" ht="15.75">
      <c r="A40" s="22" t="s">
        <v>56</v>
      </c>
      <c r="B40" s="9">
        <v>3</v>
      </c>
      <c r="C40" s="9">
        <v>0</v>
      </c>
      <c r="D40" s="9">
        <v>0</v>
      </c>
      <c r="E40" s="9">
        <v>0</v>
      </c>
    </row>
    <row r="41" spans="1:5" ht="16.5" thickBot="1">
      <c r="A41" s="22" t="s">
        <v>57</v>
      </c>
      <c r="B41" s="9">
        <v>6</v>
      </c>
      <c r="C41" s="9">
        <v>6</v>
      </c>
      <c r="D41" s="9">
        <v>0</v>
      </c>
      <c r="E41" s="9">
        <v>6</v>
      </c>
    </row>
    <row r="42" spans="1:5" ht="15.75">
      <c r="A42" s="27" t="s">
        <v>16</v>
      </c>
      <c r="B42" s="9">
        <v>33</v>
      </c>
      <c r="C42" s="9">
        <v>29</v>
      </c>
      <c r="D42" s="9">
        <v>5</v>
      </c>
      <c r="E42" s="9">
        <v>6</v>
      </c>
    </row>
    <row r="43" spans="1:5" ht="15.75">
      <c r="A43" s="22" t="s">
        <v>16</v>
      </c>
      <c r="B43" s="9">
        <v>15</v>
      </c>
      <c r="C43" s="9">
        <v>11</v>
      </c>
      <c r="D43" s="9">
        <v>0</v>
      </c>
      <c r="E43" s="9">
        <v>0</v>
      </c>
    </row>
    <row r="44" spans="1:5" ht="15.75">
      <c r="A44" s="22" t="s">
        <v>65</v>
      </c>
      <c r="B44" s="9">
        <v>3</v>
      </c>
      <c r="C44" s="9">
        <v>3</v>
      </c>
      <c r="D44" s="9">
        <v>1</v>
      </c>
      <c r="E44" s="9">
        <v>2</v>
      </c>
    </row>
    <row r="45" spans="1:5" ht="15.75">
      <c r="A45" s="22" t="s">
        <v>66</v>
      </c>
      <c r="B45" s="9">
        <v>10</v>
      </c>
      <c r="C45" s="9">
        <v>10</v>
      </c>
      <c r="D45" s="9">
        <v>2</v>
      </c>
      <c r="E45" s="9">
        <v>4</v>
      </c>
    </row>
    <row r="46" spans="1:5" ht="16.5" thickBot="1">
      <c r="A46" s="22" t="s">
        <v>67</v>
      </c>
      <c r="B46" s="9">
        <v>5</v>
      </c>
      <c r="C46" s="9">
        <v>5</v>
      </c>
      <c r="D46" s="9">
        <v>2</v>
      </c>
      <c r="E46" s="9">
        <v>0</v>
      </c>
    </row>
    <row r="47" spans="1:5" ht="15.75">
      <c r="A47" s="28" t="s">
        <v>3</v>
      </c>
      <c r="B47" s="9">
        <v>18</v>
      </c>
      <c r="C47" s="9">
        <v>18</v>
      </c>
      <c r="D47" s="9">
        <v>2</v>
      </c>
      <c r="E47" s="9">
        <v>11</v>
      </c>
    </row>
    <row r="48" spans="1:5" ht="15.75">
      <c r="A48" s="22" t="s">
        <v>68</v>
      </c>
      <c r="B48" s="9">
        <v>3</v>
      </c>
      <c r="C48" s="9">
        <v>3</v>
      </c>
      <c r="D48" s="9">
        <v>0</v>
      </c>
      <c r="E48" s="9">
        <v>2</v>
      </c>
    </row>
    <row r="49" spans="1:5" ht="15.75">
      <c r="A49" s="22" t="s">
        <v>69</v>
      </c>
      <c r="B49" s="9">
        <v>5</v>
      </c>
      <c r="C49" s="9">
        <v>5</v>
      </c>
      <c r="D49" s="9">
        <v>1</v>
      </c>
      <c r="E49" s="9">
        <v>0</v>
      </c>
    </row>
    <row r="50" spans="1:5" ht="16.5" thickBot="1">
      <c r="A50" s="22" t="s">
        <v>3</v>
      </c>
      <c r="B50" s="9">
        <v>10</v>
      </c>
      <c r="C50" s="9">
        <v>10</v>
      </c>
      <c r="D50" s="9">
        <v>1</v>
      </c>
      <c r="E50" s="9">
        <v>9</v>
      </c>
    </row>
    <row r="51" spans="1:5" ht="15.75">
      <c r="A51" s="27" t="s">
        <v>12</v>
      </c>
      <c r="B51" s="9">
        <v>47</v>
      </c>
      <c r="C51" s="9">
        <v>43</v>
      </c>
      <c r="D51" s="9">
        <v>7</v>
      </c>
      <c r="E51" s="9">
        <v>7</v>
      </c>
    </row>
    <row r="52" spans="1:5" ht="15.75">
      <c r="A52" s="22" t="s">
        <v>79</v>
      </c>
      <c r="B52" s="9">
        <v>2</v>
      </c>
      <c r="C52" s="9">
        <v>2</v>
      </c>
      <c r="D52" s="9">
        <v>1</v>
      </c>
      <c r="E52" s="9">
        <v>0</v>
      </c>
    </row>
    <row r="53" spans="1:5" ht="15.75">
      <c r="A53" s="22" t="s">
        <v>80</v>
      </c>
      <c r="B53" s="9">
        <v>2</v>
      </c>
      <c r="C53" s="9">
        <v>2</v>
      </c>
      <c r="D53" s="9">
        <v>1</v>
      </c>
      <c r="E53" s="9">
        <v>1</v>
      </c>
    </row>
    <row r="54" spans="1:5" ht="15.75">
      <c r="A54" s="22" t="s">
        <v>81</v>
      </c>
      <c r="B54" s="9">
        <v>1</v>
      </c>
      <c r="C54" s="9">
        <v>1</v>
      </c>
      <c r="D54" s="9">
        <v>0</v>
      </c>
      <c r="E54" s="9">
        <v>1</v>
      </c>
    </row>
    <row r="55" spans="1:5" ht="15.75">
      <c r="A55" s="22" t="s">
        <v>82</v>
      </c>
      <c r="B55" s="9">
        <v>5</v>
      </c>
      <c r="C55" s="9">
        <v>5</v>
      </c>
      <c r="D55" s="9">
        <v>1</v>
      </c>
      <c r="E55" s="9">
        <v>4</v>
      </c>
    </row>
    <row r="56" spans="1:5" ht="15.75">
      <c r="A56" s="22" t="s">
        <v>83</v>
      </c>
      <c r="B56" s="9">
        <v>1</v>
      </c>
      <c r="C56" s="9">
        <v>1</v>
      </c>
      <c r="D56" s="9">
        <v>0</v>
      </c>
      <c r="E56" s="9">
        <v>1</v>
      </c>
    </row>
    <row r="57" spans="1:5" ht="15.75">
      <c r="A57" s="22" t="s">
        <v>12</v>
      </c>
      <c r="B57" s="9">
        <v>34</v>
      </c>
      <c r="C57" s="9">
        <v>30</v>
      </c>
      <c r="D57" s="9">
        <v>2</v>
      </c>
      <c r="E57" s="9">
        <v>0</v>
      </c>
    </row>
    <row r="58" spans="1:5" ht="15.75">
      <c r="A58" s="22" t="s">
        <v>84</v>
      </c>
      <c r="B58" s="9">
        <v>1</v>
      </c>
      <c r="C58" s="9">
        <v>1</v>
      </c>
      <c r="D58" s="9">
        <v>1</v>
      </c>
      <c r="E58" s="9">
        <v>0</v>
      </c>
    </row>
    <row r="59" spans="1:5" ht="16.5" thickBot="1">
      <c r="A59" s="22" t="s">
        <v>154</v>
      </c>
      <c r="B59" s="9">
        <v>1</v>
      </c>
      <c r="C59" s="9">
        <v>1</v>
      </c>
      <c r="D59" s="9">
        <v>1</v>
      </c>
      <c r="E59" s="9">
        <v>0</v>
      </c>
    </row>
    <row r="60" spans="1:5" ht="15.75">
      <c r="A60" s="27" t="s">
        <v>23</v>
      </c>
      <c r="B60" s="9">
        <v>22</v>
      </c>
      <c r="C60" s="9">
        <v>22</v>
      </c>
      <c r="D60" s="9">
        <v>6</v>
      </c>
      <c r="E60" s="9">
        <v>4</v>
      </c>
    </row>
    <row r="61" spans="1:5" ht="15.75">
      <c r="A61" s="22" t="s">
        <v>92</v>
      </c>
      <c r="B61" s="9">
        <v>1</v>
      </c>
      <c r="C61" s="9">
        <v>1</v>
      </c>
      <c r="D61" s="9">
        <v>1</v>
      </c>
      <c r="E61" s="9">
        <v>0</v>
      </c>
    </row>
    <row r="62" spans="1:5" ht="15.75">
      <c r="A62" s="22" t="s">
        <v>93</v>
      </c>
      <c r="B62" s="9">
        <v>4</v>
      </c>
      <c r="C62" s="9">
        <v>4</v>
      </c>
      <c r="D62" s="9">
        <v>0</v>
      </c>
      <c r="E62" s="9">
        <v>2</v>
      </c>
    </row>
    <row r="63" spans="1:5" ht="15.75">
      <c r="A63" s="22" t="s">
        <v>94</v>
      </c>
      <c r="B63" s="9">
        <v>4</v>
      </c>
      <c r="C63" s="9">
        <v>4</v>
      </c>
      <c r="D63" s="9">
        <v>3</v>
      </c>
      <c r="E63" s="9">
        <v>0</v>
      </c>
    </row>
    <row r="64" spans="1:5" ht="15.75">
      <c r="A64" s="22" t="s">
        <v>95</v>
      </c>
      <c r="B64" s="9">
        <v>3</v>
      </c>
      <c r="C64" s="9">
        <v>3</v>
      </c>
      <c r="D64" s="9">
        <v>1</v>
      </c>
      <c r="E64" s="9">
        <v>0</v>
      </c>
    </row>
    <row r="65" spans="1:5" ht="16.5" thickBot="1">
      <c r="A65" s="22" t="s">
        <v>23</v>
      </c>
      <c r="B65" s="9">
        <v>10</v>
      </c>
      <c r="C65" s="9">
        <v>10</v>
      </c>
      <c r="D65" s="9">
        <v>1</v>
      </c>
      <c r="E65" s="9">
        <v>2</v>
      </c>
    </row>
    <row r="66" spans="1:5" ht="15.75">
      <c r="A66" s="27" t="s">
        <v>4</v>
      </c>
      <c r="B66" s="9">
        <v>31</v>
      </c>
      <c r="C66" s="9">
        <v>30</v>
      </c>
      <c r="D66" s="9">
        <v>9</v>
      </c>
      <c r="E66" s="9">
        <v>4</v>
      </c>
    </row>
    <row r="67" spans="1:5" ht="16.5" thickBot="1">
      <c r="A67" s="22" t="s">
        <v>4</v>
      </c>
      <c r="B67" s="9">
        <v>31</v>
      </c>
      <c r="C67" s="9">
        <v>30</v>
      </c>
      <c r="D67" s="9">
        <v>9</v>
      </c>
      <c r="E67" s="9">
        <v>4</v>
      </c>
    </row>
    <row r="68" spans="1:5" ht="15.75">
      <c r="A68" s="24" t="s">
        <v>8</v>
      </c>
      <c r="B68" s="9">
        <v>20</v>
      </c>
      <c r="C68" s="9">
        <v>20</v>
      </c>
      <c r="D68" s="9">
        <v>13</v>
      </c>
      <c r="E68" s="9">
        <v>0</v>
      </c>
    </row>
    <row r="69" spans="1:5" ht="15.75">
      <c r="A69" s="22" t="s">
        <v>96</v>
      </c>
      <c r="B69" s="9">
        <v>5</v>
      </c>
      <c r="C69" s="9">
        <v>5</v>
      </c>
      <c r="D69" s="9">
        <v>0</v>
      </c>
      <c r="E69" s="9">
        <v>0</v>
      </c>
    </row>
    <row r="70" spans="1:5" ht="16.5" thickBot="1">
      <c r="A70" s="22" t="s">
        <v>8</v>
      </c>
      <c r="B70" s="9">
        <v>15</v>
      </c>
      <c r="C70" s="9">
        <v>15</v>
      </c>
      <c r="D70" s="9">
        <v>13</v>
      </c>
      <c r="E70" s="9">
        <v>0</v>
      </c>
    </row>
    <row r="71" spans="1:5" ht="15.75">
      <c r="A71" s="27" t="s">
        <v>6</v>
      </c>
      <c r="B71" s="9">
        <v>33</v>
      </c>
      <c r="C71" s="9">
        <v>33</v>
      </c>
      <c r="D71" s="9">
        <v>14</v>
      </c>
      <c r="E71" s="9">
        <v>0</v>
      </c>
    </row>
    <row r="72" spans="1:5" ht="15.75">
      <c r="A72" s="22" t="s">
        <v>119</v>
      </c>
      <c r="B72" s="9">
        <v>2</v>
      </c>
      <c r="C72" s="9">
        <v>2</v>
      </c>
      <c r="D72" s="9">
        <v>1</v>
      </c>
      <c r="E72" s="9">
        <v>0</v>
      </c>
    </row>
    <row r="73" spans="1:5" ht="15.75">
      <c r="A73" s="22" t="s">
        <v>120</v>
      </c>
      <c r="B73" s="9">
        <v>13</v>
      </c>
      <c r="C73" s="9">
        <v>13</v>
      </c>
      <c r="D73" s="9">
        <v>13</v>
      </c>
      <c r="E73" s="9">
        <v>0</v>
      </c>
    </row>
    <row r="74" spans="1:5" ht="16.5" thickBot="1">
      <c r="A74" s="22" t="s">
        <v>6</v>
      </c>
      <c r="B74" s="9">
        <v>18</v>
      </c>
      <c r="C74" s="9">
        <v>18</v>
      </c>
      <c r="D74" s="9">
        <v>0</v>
      </c>
      <c r="E74" s="9">
        <v>0</v>
      </c>
    </row>
    <row r="75" spans="1:5" ht="15.75">
      <c r="A75" s="27" t="s">
        <v>27</v>
      </c>
      <c r="B75" s="9">
        <v>45</v>
      </c>
      <c r="C75" s="9">
        <v>45</v>
      </c>
      <c r="D75" s="9">
        <v>10</v>
      </c>
      <c r="E75" s="9">
        <v>12</v>
      </c>
    </row>
    <row r="76" spans="1:5" ht="15.75">
      <c r="A76" s="22" t="s">
        <v>129</v>
      </c>
      <c r="B76" s="9">
        <v>2</v>
      </c>
      <c r="C76" s="9">
        <v>2</v>
      </c>
      <c r="D76" s="9">
        <v>0</v>
      </c>
      <c r="E76" s="9">
        <v>1</v>
      </c>
    </row>
    <row r="77" spans="1:5" ht="15.75">
      <c r="A77" s="22" t="s">
        <v>130</v>
      </c>
      <c r="B77" s="9">
        <v>2</v>
      </c>
      <c r="C77" s="9">
        <v>2</v>
      </c>
      <c r="D77" s="9">
        <v>0</v>
      </c>
      <c r="E77" s="9">
        <v>1</v>
      </c>
    </row>
    <row r="78" spans="1:5" ht="15.75">
      <c r="A78" s="22" t="s">
        <v>131</v>
      </c>
      <c r="B78" s="9">
        <v>8</v>
      </c>
      <c r="C78" s="9">
        <v>8</v>
      </c>
      <c r="D78" s="9">
        <v>0</v>
      </c>
      <c r="E78" s="9">
        <v>0</v>
      </c>
    </row>
    <row r="79" spans="1:5" ht="15.75">
      <c r="A79" s="22" t="s">
        <v>132</v>
      </c>
      <c r="B79" s="9">
        <v>6</v>
      </c>
      <c r="C79" s="9">
        <v>6</v>
      </c>
      <c r="D79" s="9">
        <v>0</v>
      </c>
      <c r="E79" s="9">
        <v>6</v>
      </c>
    </row>
    <row r="80" spans="1:5" ht="15.75">
      <c r="A80" s="22" t="s">
        <v>27</v>
      </c>
      <c r="B80" s="9">
        <v>27</v>
      </c>
      <c r="C80" s="9">
        <v>27</v>
      </c>
      <c r="D80" s="9">
        <v>10</v>
      </c>
      <c r="E80" s="9">
        <v>4</v>
      </c>
    </row>
    <row r="81" spans="1:5" ht="21.75" thickBot="1">
      <c r="A81" s="21" t="s">
        <v>159</v>
      </c>
      <c r="B81" s="14">
        <v>1506</v>
      </c>
      <c r="C81" s="14">
        <v>1490</v>
      </c>
      <c r="D81" s="14">
        <v>443</v>
      </c>
      <c r="E81" s="14">
        <v>375</v>
      </c>
    </row>
    <row r="82" spans="1:5" ht="15.75">
      <c r="A82" s="27" t="s">
        <v>18</v>
      </c>
      <c r="B82" s="9">
        <v>189</v>
      </c>
      <c r="C82" s="9">
        <v>189</v>
      </c>
      <c r="D82" s="9">
        <v>57</v>
      </c>
      <c r="E82" s="9">
        <v>77</v>
      </c>
    </row>
    <row r="83" spans="1:5" ht="15.75">
      <c r="A83" s="22" t="s">
        <v>140</v>
      </c>
      <c r="B83" s="9">
        <v>1</v>
      </c>
      <c r="C83" s="9">
        <v>1</v>
      </c>
      <c r="D83" s="9">
        <v>0</v>
      </c>
      <c r="E83" s="9">
        <v>1</v>
      </c>
    </row>
    <row r="84" spans="1:5" ht="15.75">
      <c r="A84" s="22" t="s">
        <v>18</v>
      </c>
      <c r="B84" s="9">
        <v>143</v>
      </c>
      <c r="C84" s="9">
        <v>143</v>
      </c>
      <c r="D84" s="9">
        <v>42</v>
      </c>
      <c r="E84" s="9">
        <v>69</v>
      </c>
    </row>
    <row r="85" spans="1:5" ht="15.75">
      <c r="A85" s="22" t="s">
        <v>152</v>
      </c>
      <c r="B85" s="9">
        <v>26</v>
      </c>
      <c r="C85" s="9">
        <v>26</v>
      </c>
      <c r="D85" s="9">
        <v>12</v>
      </c>
      <c r="E85" s="9">
        <v>4</v>
      </c>
    </row>
    <row r="86" spans="1:5" ht="15.75">
      <c r="A86" s="22" t="s">
        <v>148</v>
      </c>
      <c r="B86" s="9">
        <v>1</v>
      </c>
      <c r="C86" s="9">
        <v>1</v>
      </c>
      <c r="D86" s="9">
        <v>0</v>
      </c>
      <c r="E86" s="9">
        <v>1</v>
      </c>
    </row>
    <row r="87" spans="1:5" ht="15.75">
      <c r="A87" s="22" t="s">
        <v>150</v>
      </c>
      <c r="B87" s="9">
        <v>9</v>
      </c>
      <c r="C87" s="9">
        <v>9</v>
      </c>
      <c r="D87" s="9">
        <v>3</v>
      </c>
      <c r="E87" s="9">
        <v>1</v>
      </c>
    </row>
    <row r="88" spans="1:5" ht="15.75">
      <c r="A88" s="22" t="s">
        <v>149</v>
      </c>
      <c r="B88" s="9">
        <v>2</v>
      </c>
      <c r="C88" s="9">
        <v>2</v>
      </c>
      <c r="D88" s="9">
        <v>0</v>
      </c>
      <c r="E88" s="9">
        <v>1</v>
      </c>
    </row>
    <row r="89" spans="1:5" ht="16.5" thickBot="1">
      <c r="A89" s="22" t="s">
        <v>153</v>
      </c>
      <c r="B89" s="9">
        <v>7</v>
      </c>
      <c r="C89" s="9">
        <v>7</v>
      </c>
      <c r="D89" s="9">
        <v>0</v>
      </c>
      <c r="E89" s="9">
        <v>0</v>
      </c>
    </row>
    <row r="90" spans="1:5" ht="15.75">
      <c r="A90" s="27" t="s">
        <v>19</v>
      </c>
      <c r="B90" s="9">
        <v>236</v>
      </c>
      <c r="C90" s="9">
        <v>236</v>
      </c>
      <c r="D90" s="9">
        <v>88</v>
      </c>
      <c r="E90" s="9">
        <v>39</v>
      </c>
    </row>
    <row r="91" spans="1:5" ht="15.75">
      <c r="A91" s="22" t="s">
        <v>146</v>
      </c>
      <c r="B91" s="9">
        <v>6</v>
      </c>
      <c r="C91" s="9">
        <v>6</v>
      </c>
      <c r="D91" s="9">
        <v>0</v>
      </c>
      <c r="E91" s="9">
        <v>6</v>
      </c>
    </row>
    <row r="92" spans="1:5" ht="15.75">
      <c r="A92" s="22" t="s">
        <v>147</v>
      </c>
      <c r="B92" s="9">
        <v>205</v>
      </c>
      <c r="C92" s="9">
        <v>205</v>
      </c>
      <c r="D92" s="9">
        <v>80</v>
      </c>
      <c r="E92" s="9">
        <v>33</v>
      </c>
    </row>
    <row r="93" spans="1:5" ht="15.75">
      <c r="A93" s="22" t="s">
        <v>155</v>
      </c>
      <c r="B93" s="9">
        <v>2</v>
      </c>
      <c r="C93" s="9">
        <v>2</v>
      </c>
      <c r="D93" s="9">
        <v>0</v>
      </c>
      <c r="E93" s="9">
        <v>0</v>
      </c>
    </row>
    <row r="94" spans="1:5" ht="15.75">
      <c r="A94" s="22" t="s">
        <v>156</v>
      </c>
      <c r="B94" s="9">
        <v>8</v>
      </c>
      <c r="C94" s="9">
        <v>8</v>
      </c>
      <c r="D94" s="9">
        <v>8</v>
      </c>
      <c r="E94" s="9">
        <v>0</v>
      </c>
    </row>
    <row r="95" spans="1:5" ht="15.75">
      <c r="A95" s="22" t="s">
        <v>157</v>
      </c>
      <c r="B95" s="9">
        <v>6</v>
      </c>
      <c r="C95" s="9">
        <v>6</v>
      </c>
      <c r="D95" s="9">
        <v>0</v>
      </c>
      <c r="E95" s="9">
        <v>0</v>
      </c>
    </row>
    <row r="96" spans="1:5" ht="16.5" thickBot="1">
      <c r="A96" s="22" t="s">
        <v>158</v>
      </c>
      <c r="B96" s="9">
        <v>9</v>
      </c>
      <c r="C96" s="9">
        <v>9</v>
      </c>
      <c r="D96" s="9">
        <v>0</v>
      </c>
      <c r="E96" s="9">
        <v>0</v>
      </c>
    </row>
    <row r="97" spans="1:5" ht="15.75">
      <c r="A97" s="27" t="s">
        <v>15</v>
      </c>
      <c r="B97" s="9">
        <v>58</v>
      </c>
      <c r="C97" s="9">
        <v>58</v>
      </c>
      <c r="D97" s="9">
        <v>17</v>
      </c>
      <c r="E97" s="9">
        <v>9</v>
      </c>
    </row>
    <row r="98" spans="1:5" ht="15.75">
      <c r="A98" s="22" t="s">
        <v>58</v>
      </c>
      <c r="B98" s="9">
        <v>2</v>
      </c>
      <c r="C98" s="9">
        <v>2</v>
      </c>
      <c r="D98" s="9">
        <v>0</v>
      </c>
      <c r="E98" s="9">
        <v>2</v>
      </c>
    </row>
    <row r="99" spans="1:5" ht="15.75">
      <c r="A99" s="22" t="s">
        <v>59</v>
      </c>
      <c r="B99" s="9">
        <v>4</v>
      </c>
      <c r="C99" s="9">
        <v>4</v>
      </c>
      <c r="D99" s="9">
        <v>4</v>
      </c>
      <c r="E99" s="9">
        <v>0</v>
      </c>
    </row>
    <row r="100" spans="1:5" ht="15.75">
      <c r="A100" s="22" t="s">
        <v>60</v>
      </c>
      <c r="B100" s="9">
        <v>1</v>
      </c>
      <c r="C100" s="9">
        <v>1</v>
      </c>
      <c r="D100" s="9">
        <v>0</v>
      </c>
      <c r="E100" s="9">
        <v>1</v>
      </c>
    </row>
    <row r="101" spans="1:5" s="8" customFormat="1" ht="21">
      <c r="A101" s="22" t="s">
        <v>61</v>
      </c>
      <c r="B101" s="9">
        <v>9</v>
      </c>
      <c r="C101" s="9">
        <v>9</v>
      </c>
      <c r="D101" s="9">
        <v>6</v>
      </c>
      <c r="E101" s="9">
        <v>0</v>
      </c>
    </row>
    <row r="102" spans="1:5" ht="15.75">
      <c r="A102" s="22" t="s">
        <v>15</v>
      </c>
      <c r="B102" s="9">
        <v>30</v>
      </c>
      <c r="C102" s="9">
        <v>30</v>
      </c>
      <c r="D102" s="9">
        <v>1</v>
      </c>
      <c r="E102" s="9">
        <v>0</v>
      </c>
    </row>
    <row r="103" spans="1:5" ht="16.5" thickBot="1">
      <c r="A103" s="22" t="s">
        <v>62</v>
      </c>
      <c r="B103" s="9">
        <v>12</v>
      </c>
      <c r="C103" s="9">
        <v>12</v>
      </c>
      <c r="D103" s="9">
        <v>6</v>
      </c>
      <c r="E103" s="9">
        <v>6</v>
      </c>
    </row>
    <row r="104" spans="1:5" ht="15.75">
      <c r="A104" s="27" t="s">
        <v>2</v>
      </c>
      <c r="B104" s="9">
        <v>65</v>
      </c>
      <c r="C104" s="9">
        <v>65</v>
      </c>
      <c r="D104" s="9">
        <v>41</v>
      </c>
      <c r="E104" s="9">
        <v>24</v>
      </c>
    </row>
    <row r="105" spans="1:5" ht="15.75">
      <c r="A105" s="22" t="s">
        <v>63</v>
      </c>
      <c r="B105" s="9">
        <v>3</v>
      </c>
      <c r="C105" s="9">
        <v>3</v>
      </c>
      <c r="D105" s="9">
        <v>3</v>
      </c>
      <c r="E105" s="9">
        <v>0</v>
      </c>
    </row>
    <row r="106" spans="1:5" ht="15.75">
      <c r="A106" s="22" t="s">
        <v>64</v>
      </c>
      <c r="B106" s="9">
        <v>24</v>
      </c>
      <c r="C106" s="9">
        <v>24</v>
      </c>
      <c r="D106" s="9">
        <v>18</v>
      </c>
      <c r="E106" s="9">
        <v>6</v>
      </c>
    </row>
    <row r="107" spans="1:5" ht="16.5" thickBot="1">
      <c r="A107" s="22" t="s">
        <v>2</v>
      </c>
      <c r="B107" s="9">
        <v>38</v>
      </c>
      <c r="C107" s="9">
        <v>38</v>
      </c>
      <c r="D107" s="9">
        <v>20</v>
      </c>
      <c r="E107" s="9">
        <v>18</v>
      </c>
    </row>
    <row r="108" spans="1:5" ht="15.75">
      <c r="A108" s="27" t="s">
        <v>22</v>
      </c>
      <c r="B108" s="9">
        <v>69</v>
      </c>
      <c r="C108" s="9">
        <v>69</v>
      </c>
      <c r="D108" s="9">
        <v>20</v>
      </c>
      <c r="E108" s="9">
        <v>38</v>
      </c>
    </row>
    <row r="109" spans="1:5" ht="15.75">
      <c r="A109" s="22" t="s">
        <v>75</v>
      </c>
      <c r="B109" s="9">
        <v>5</v>
      </c>
      <c r="C109" s="9">
        <v>5</v>
      </c>
      <c r="D109" s="15">
        <v>1</v>
      </c>
      <c r="E109" s="9">
        <v>3</v>
      </c>
    </row>
    <row r="110" spans="1:5" ht="15.75">
      <c r="A110" s="22" t="s">
        <v>70</v>
      </c>
      <c r="B110" s="9">
        <v>3</v>
      </c>
      <c r="C110" s="9">
        <v>3</v>
      </c>
      <c r="D110" s="16">
        <v>1</v>
      </c>
      <c r="E110" s="9">
        <v>2</v>
      </c>
    </row>
    <row r="111" spans="1:5" ht="15.75">
      <c r="A111" s="22" t="s">
        <v>71</v>
      </c>
      <c r="B111" s="9">
        <v>3</v>
      </c>
      <c r="C111" s="9">
        <v>3</v>
      </c>
      <c r="D111" s="9">
        <v>0</v>
      </c>
      <c r="E111" s="9">
        <v>3</v>
      </c>
    </row>
    <row r="112" spans="1:5" ht="15.75">
      <c r="A112" s="22" t="s">
        <v>72</v>
      </c>
      <c r="B112" s="9">
        <v>6</v>
      </c>
      <c r="C112" s="9">
        <v>6</v>
      </c>
      <c r="D112" s="9">
        <v>0</v>
      </c>
      <c r="E112" s="9">
        <v>6</v>
      </c>
    </row>
    <row r="113" spans="1:5" ht="15.75">
      <c r="A113" s="22" t="s">
        <v>22</v>
      </c>
      <c r="B113" s="9">
        <v>41</v>
      </c>
      <c r="C113" s="9">
        <v>41</v>
      </c>
      <c r="D113" s="9">
        <v>17</v>
      </c>
      <c r="E113" s="9">
        <v>20</v>
      </c>
    </row>
    <row r="114" spans="1:5" ht="15.75">
      <c r="A114" s="22" t="s">
        <v>73</v>
      </c>
      <c r="B114" s="9">
        <v>6</v>
      </c>
      <c r="C114" s="9">
        <v>6</v>
      </c>
      <c r="D114" s="9">
        <v>1</v>
      </c>
      <c r="E114" s="9">
        <v>0</v>
      </c>
    </row>
    <row r="115" spans="1:5" ht="15.75">
      <c r="A115" s="22" t="s">
        <v>74</v>
      </c>
      <c r="B115" s="9">
        <v>4</v>
      </c>
      <c r="C115" s="9">
        <v>4</v>
      </c>
      <c r="D115" s="9">
        <v>0</v>
      </c>
      <c r="E115" s="9">
        <v>3</v>
      </c>
    </row>
    <row r="116" spans="1:5" ht="16.5" thickBot="1">
      <c r="A116" s="22" t="s">
        <v>76</v>
      </c>
      <c r="B116" s="9">
        <v>1</v>
      </c>
      <c r="C116" s="9">
        <v>1</v>
      </c>
      <c r="D116" s="9">
        <v>0</v>
      </c>
      <c r="E116" s="9">
        <v>1</v>
      </c>
    </row>
    <row r="117" spans="1:5" ht="15.75">
      <c r="A117" s="27" t="s">
        <v>17</v>
      </c>
      <c r="B117" s="9">
        <v>62</v>
      </c>
      <c r="C117" s="9">
        <v>62</v>
      </c>
      <c r="D117" s="9">
        <v>26</v>
      </c>
      <c r="E117" s="9">
        <v>11</v>
      </c>
    </row>
    <row r="118" spans="1:5" ht="15.75">
      <c r="A118" s="22" t="s">
        <v>77</v>
      </c>
      <c r="B118" s="9">
        <v>5</v>
      </c>
      <c r="C118" s="9">
        <v>5</v>
      </c>
      <c r="D118" s="9">
        <v>0</v>
      </c>
      <c r="E118" s="9">
        <v>5</v>
      </c>
    </row>
    <row r="119" spans="1:5" ht="15.75">
      <c r="A119" s="22" t="s">
        <v>17</v>
      </c>
      <c r="B119" s="9">
        <v>41</v>
      </c>
      <c r="C119" s="9">
        <v>41</v>
      </c>
      <c r="D119" s="9">
        <v>26</v>
      </c>
      <c r="E119" s="9">
        <v>6</v>
      </c>
    </row>
    <row r="120" spans="1:5" ht="15.75">
      <c r="A120" s="22" t="s">
        <v>78</v>
      </c>
      <c r="B120" s="9">
        <v>15</v>
      </c>
      <c r="C120" s="9">
        <v>15</v>
      </c>
      <c r="D120" s="9">
        <v>0</v>
      </c>
      <c r="E120" s="9">
        <v>0</v>
      </c>
    </row>
    <row r="121" spans="1:5" ht="16.5" thickBot="1">
      <c r="A121" s="22" t="s">
        <v>151</v>
      </c>
      <c r="B121" s="9">
        <v>1</v>
      </c>
      <c r="C121" s="9">
        <v>1</v>
      </c>
      <c r="D121" s="9">
        <v>0</v>
      </c>
      <c r="E121" s="9">
        <v>0</v>
      </c>
    </row>
    <row r="122" spans="1:5" ht="15.75">
      <c r="A122" s="27" t="s">
        <v>10</v>
      </c>
      <c r="B122" s="9">
        <v>150</v>
      </c>
      <c r="C122" s="9">
        <v>145</v>
      </c>
      <c r="D122" s="9">
        <v>37</v>
      </c>
      <c r="E122" s="9">
        <v>21</v>
      </c>
    </row>
    <row r="123" spans="1:5" ht="15.75">
      <c r="A123" s="22" t="s">
        <v>85</v>
      </c>
      <c r="B123" s="9">
        <v>28</v>
      </c>
      <c r="C123" s="9">
        <v>28</v>
      </c>
      <c r="D123" s="17">
        <v>12</v>
      </c>
      <c r="E123" s="9">
        <v>8</v>
      </c>
    </row>
    <row r="124" spans="1:5" ht="15.75">
      <c r="A124" s="22" t="s">
        <v>86</v>
      </c>
      <c r="B124" s="9">
        <v>26</v>
      </c>
      <c r="C124" s="9">
        <v>26</v>
      </c>
      <c r="D124" s="18">
        <v>21</v>
      </c>
      <c r="E124" s="9">
        <v>0</v>
      </c>
    </row>
    <row r="125" spans="1:5" ht="15.75">
      <c r="A125" s="22" t="s">
        <v>87</v>
      </c>
      <c r="B125" s="9">
        <v>4</v>
      </c>
      <c r="C125" s="9">
        <v>4</v>
      </c>
      <c r="D125" s="19">
        <v>0</v>
      </c>
      <c r="E125" s="9">
        <v>4</v>
      </c>
    </row>
    <row r="126" spans="1:5" ht="15.75">
      <c r="A126" s="22" t="s">
        <v>10</v>
      </c>
      <c r="B126" s="9">
        <v>73</v>
      </c>
      <c r="C126" s="9">
        <v>69</v>
      </c>
      <c r="D126" s="9">
        <v>0</v>
      </c>
      <c r="E126" s="9">
        <v>0</v>
      </c>
    </row>
    <row r="127" spans="1:5" ht="15.75">
      <c r="A127" s="22" t="s">
        <v>88</v>
      </c>
      <c r="B127" s="9">
        <v>4</v>
      </c>
      <c r="C127" s="9">
        <v>3</v>
      </c>
      <c r="D127" s="9">
        <v>0</v>
      </c>
      <c r="E127" s="9">
        <v>0</v>
      </c>
    </row>
    <row r="128" spans="1:5" ht="15.75">
      <c r="A128" s="22" t="s">
        <v>89</v>
      </c>
      <c r="B128" s="9">
        <v>7</v>
      </c>
      <c r="C128" s="9">
        <v>7</v>
      </c>
      <c r="D128" s="9">
        <v>1</v>
      </c>
      <c r="E128" s="9">
        <v>4</v>
      </c>
    </row>
    <row r="129" spans="1:5" ht="15.75">
      <c r="A129" s="22" t="s">
        <v>90</v>
      </c>
      <c r="B129" s="9">
        <v>5</v>
      </c>
      <c r="C129" s="9">
        <v>5</v>
      </c>
      <c r="D129" s="9">
        <v>1</v>
      </c>
      <c r="E129" s="9">
        <v>4</v>
      </c>
    </row>
    <row r="130" spans="1:5" ht="16.5" thickBot="1">
      <c r="A130" s="22" t="s">
        <v>91</v>
      </c>
      <c r="B130" s="9">
        <v>3</v>
      </c>
      <c r="C130" s="9">
        <v>3</v>
      </c>
      <c r="D130" s="9">
        <v>2</v>
      </c>
      <c r="E130" s="9">
        <v>1</v>
      </c>
    </row>
    <row r="131" spans="1:5" ht="15.75">
      <c r="A131" s="27" t="s">
        <v>5</v>
      </c>
      <c r="B131" s="9">
        <v>64</v>
      </c>
      <c r="C131" s="9">
        <v>64</v>
      </c>
      <c r="D131" s="9">
        <v>1</v>
      </c>
      <c r="E131" s="9">
        <v>11</v>
      </c>
    </row>
    <row r="132" spans="1:5" ht="15.75">
      <c r="A132" s="22" t="s">
        <v>97</v>
      </c>
      <c r="B132" s="9">
        <v>11</v>
      </c>
      <c r="C132" s="9">
        <v>11</v>
      </c>
      <c r="D132" s="9">
        <v>1</v>
      </c>
      <c r="E132" s="9">
        <v>9</v>
      </c>
    </row>
    <row r="133" spans="1:5" ht="15.75">
      <c r="A133" s="22" t="s">
        <v>5</v>
      </c>
      <c r="B133" s="9">
        <v>51</v>
      </c>
      <c r="C133" s="9">
        <v>51</v>
      </c>
      <c r="D133" s="9">
        <v>0</v>
      </c>
      <c r="E133" s="9">
        <v>0</v>
      </c>
    </row>
    <row r="134" spans="1:5" ht="16.5" thickBot="1">
      <c r="A134" s="22" t="s">
        <v>98</v>
      </c>
      <c r="B134" s="9">
        <v>2</v>
      </c>
      <c r="C134" s="9">
        <v>2</v>
      </c>
      <c r="D134" s="9">
        <v>0</v>
      </c>
      <c r="E134" s="9">
        <v>2</v>
      </c>
    </row>
    <row r="135" spans="1:5" ht="15.75">
      <c r="A135" s="27" t="s">
        <v>24</v>
      </c>
      <c r="B135" s="9">
        <v>55</v>
      </c>
      <c r="C135" s="9">
        <v>55</v>
      </c>
      <c r="D135" s="9">
        <v>25</v>
      </c>
      <c r="E135" s="9">
        <v>28</v>
      </c>
    </row>
    <row r="136" spans="1:5" ht="15.75">
      <c r="A136" s="22" t="s">
        <v>99</v>
      </c>
      <c r="B136" s="9">
        <v>7</v>
      </c>
      <c r="C136" s="9">
        <v>7</v>
      </c>
      <c r="D136" s="9">
        <v>1</v>
      </c>
      <c r="E136" s="9">
        <v>6</v>
      </c>
    </row>
    <row r="137" spans="1:5" ht="15.75">
      <c r="A137" s="22" t="s">
        <v>100</v>
      </c>
      <c r="B137" s="9">
        <v>7</v>
      </c>
      <c r="C137" s="9">
        <v>7</v>
      </c>
      <c r="D137" s="9">
        <v>7</v>
      </c>
      <c r="E137" s="9">
        <v>0</v>
      </c>
    </row>
    <row r="138" spans="1:5" ht="15.75">
      <c r="A138" s="22" t="s">
        <v>101</v>
      </c>
      <c r="B138" s="9">
        <v>4</v>
      </c>
      <c r="C138" s="9">
        <v>4</v>
      </c>
      <c r="D138" s="9">
        <v>1</v>
      </c>
      <c r="E138" s="9">
        <v>3</v>
      </c>
    </row>
    <row r="139" spans="1:5" ht="15.75">
      <c r="A139" s="22" t="s">
        <v>102</v>
      </c>
      <c r="B139" s="9">
        <v>1</v>
      </c>
      <c r="C139" s="9">
        <v>1</v>
      </c>
      <c r="D139" s="9">
        <v>0</v>
      </c>
      <c r="E139" s="9">
        <v>0</v>
      </c>
    </row>
    <row r="140" spans="1:5" ht="15.75">
      <c r="A140" s="22" t="s">
        <v>24</v>
      </c>
      <c r="B140" s="9">
        <v>29</v>
      </c>
      <c r="C140" s="9">
        <v>29</v>
      </c>
      <c r="D140" s="9">
        <v>12</v>
      </c>
      <c r="E140" s="9">
        <v>16</v>
      </c>
    </row>
    <row r="141" spans="1:5" ht="16.5" thickBot="1">
      <c r="A141" s="22" t="s">
        <v>144</v>
      </c>
      <c r="B141" s="9">
        <v>7</v>
      </c>
      <c r="C141" s="9">
        <v>7</v>
      </c>
      <c r="D141" s="9">
        <v>4</v>
      </c>
      <c r="E141" s="9">
        <v>3</v>
      </c>
    </row>
    <row r="142" spans="1:5" ht="15.75">
      <c r="A142" s="28" t="s">
        <v>25</v>
      </c>
      <c r="B142" s="9">
        <v>61</v>
      </c>
      <c r="C142" s="9">
        <v>61</v>
      </c>
      <c r="D142" s="9">
        <v>13</v>
      </c>
      <c r="E142" s="9">
        <v>17</v>
      </c>
    </row>
    <row r="143" spans="1:5" ht="15.75">
      <c r="A143" s="22" t="s">
        <v>104</v>
      </c>
      <c r="B143" s="9">
        <v>1</v>
      </c>
      <c r="C143" s="9">
        <v>1</v>
      </c>
      <c r="D143" s="9">
        <v>0</v>
      </c>
      <c r="E143" s="9">
        <v>0</v>
      </c>
    </row>
    <row r="144" spans="1:5" ht="15.75">
      <c r="A144" s="22" t="s">
        <v>105</v>
      </c>
      <c r="B144" s="9">
        <v>12</v>
      </c>
      <c r="C144" s="9">
        <v>12</v>
      </c>
      <c r="D144" s="9">
        <v>0</v>
      </c>
      <c r="E144" s="9">
        <v>0</v>
      </c>
    </row>
    <row r="145" spans="1:5" ht="15.75">
      <c r="A145" s="22" t="s">
        <v>106</v>
      </c>
      <c r="B145" s="9">
        <v>1</v>
      </c>
      <c r="C145" s="9">
        <v>1</v>
      </c>
      <c r="D145" s="9">
        <v>1</v>
      </c>
      <c r="E145" s="9">
        <v>0</v>
      </c>
    </row>
    <row r="146" spans="1:5" ht="15.75">
      <c r="A146" s="22" t="s">
        <v>107</v>
      </c>
      <c r="B146" s="9">
        <v>1</v>
      </c>
      <c r="C146" s="9">
        <v>1</v>
      </c>
      <c r="D146" s="9">
        <v>0</v>
      </c>
      <c r="E146" s="9">
        <v>1</v>
      </c>
    </row>
    <row r="147" spans="1:5" ht="15.75">
      <c r="A147" s="22" t="s">
        <v>108</v>
      </c>
      <c r="B147" s="9">
        <v>3</v>
      </c>
      <c r="C147" s="9">
        <v>3</v>
      </c>
      <c r="D147" s="9">
        <v>0</v>
      </c>
      <c r="E147" s="9">
        <v>0</v>
      </c>
    </row>
    <row r="148" spans="1:5" ht="15.75">
      <c r="A148" s="22" t="s">
        <v>109</v>
      </c>
      <c r="B148" s="9">
        <v>8</v>
      </c>
      <c r="C148" s="9">
        <v>8</v>
      </c>
      <c r="D148" s="9">
        <v>2</v>
      </c>
      <c r="E148" s="9">
        <v>4</v>
      </c>
    </row>
    <row r="149" spans="1:5" ht="15.75">
      <c r="A149" s="22" t="s">
        <v>110</v>
      </c>
      <c r="B149" s="9">
        <v>4</v>
      </c>
      <c r="C149" s="9">
        <v>4</v>
      </c>
      <c r="D149" s="9">
        <v>0</v>
      </c>
      <c r="E149" s="9">
        <v>3</v>
      </c>
    </row>
    <row r="150" spans="1:5" ht="15.75">
      <c r="A150" s="22" t="s">
        <v>111</v>
      </c>
      <c r="B150" s="9">
        <v>17</v>
      </c>
      <c r="C150" s="9">
        <v>17</v>
      </c>
      <c r="D150" s="9">
        <v>6</v>
      </c>
      <c r="E150" s="9">
        <v>0</v>
      </c>
    </row>
    <row r="151" spans="1:5" ht="15.75">
      <c r="A151" s="22" t="s">
        <v>112</v>
      </c>
      <c r="B151" s="9">
        <v>3</v>
      </c>
      <c r="C151" s="9">
        <v>3</v>
      </c>
      <c r="D151" s="17">
        <v>0</v>
      </c>
      <c r="E151" s="9">
        <v>3</v>
      </c>
    </row>
    <row r="152" spans="1:5" ht="15.75">
      <c r="A152" s="22" t="s">
        <v>113</v>
      </c>
      <c r="B152" s="9">
        <v>4</v>
      </c>
      <c r="C152" s="9">
        <v>4</v>
      </c>
      <c r="D152" s="19">
        <v>4</v>
      </c>
      <c r="E152" s="9">
        <v>0</v>
      </c>
    </row>
    <row r="153" spans="1:5" ht="16.5" thickBot="1">
      <c r="A153" s="22" t="s">
        <v>145</v>
      </c>
      <c r="B153" s="9">
        <v>7</v>
      </c>
      <c r="C153" s="9">
        <v>7</v>
      </c>
      <c r="D153" s="9">
        <v>0</v>
      </c>
      <c r="E153" s="9">
        <v>6</v>
      </c>
    </row>
    <row r="154" spans="1:5" ht="15.75">
      <c r="A154" s="27" t="s">
        <v>9</v>
      </c>
      <c r="B154" s="9">
        <v>167</v>
      </c>
      <c r="C154" s="9">
        <v>158</v>
      </c>
      <c r="D154" s="9">
        <v>5</v>
      </c>
      <c r="E154" s="9">
        <v>1</v>
      </c>
    </row>
    <row r="155" spans="1:5" ht="16.5" thickBot="1">
      <c r="A155" s="22" t="s">
        <v>103</v>
      </c>
      <c r="B155" s="9">
        <v>167</v>
      </c>
      <c r="C155" s="9">
        <v>158</v>
      </c>
      <c r="D155" s="9">
        <v>5</v>
      </c>
      <c r="E155" s="9">
        <v>1</v>
      </c>
    </row>
    <row r="156" spans="1:5" ht="15.75">
      <c r="A156" s="27" t="s">
        <v>26</v>
      </c>
      <c r="B156" s="9">
        <v>111</v>
      </c>
      <c r="C156" s="9">
        <v>111</v>
      </c>
      <c r="D156" s="9">
        <v>46</v>
      </c>
      <c r="E156" s="9">
        <v>32</v>
      </c>
    </row>
    <row r="157" spans="1:5" ht="15.75">
      <c r="A157" s="22" t="s">
        <v>114</v>
      </c>
      <c r="B157" s="9">
        <v>7</v>
      </c>
      <c r="C157" s="9">
        <v>7</v>
      </c>
      <c r="D157" s="9">
        <v>0</v>
      </c>
      <c r="E157" s="9">
        <v>6</v>
      </c>
    </row>
    <row r="158" spans="1:5" ht="15.75">
      <c r="A158" s="22" t="s">
        <v>115</v>
      </c>
      <c r="B158" s="9">
        <v>19</v>
      </c>
      <c r="C158" s="9">
        <v>19</v>
      </c>
      <c r="D158" s="9">
        <v>8</v>
      </c>
      <c r="E158" s="9">
        <v>6</v>
      </c>
    </row>
    <row r="159" spans="1:5" ht="15.75">
      <c r="A159" s="22" t="s">
        <v>116</v>
      </c>
      <c r="B159" s="9">
        <v>1</v>
      </c>
      <c r="C159" s="9">
        <v>1</v>
      </c>
      <c r="D159" s="9">
        <v>0</v>
      </c>
      <c r="E159" s="9">
        <v>1</v>
      </c>
    </row>
    <row r="160" spans="1:5" ht="15.75">
      <c r="A160" s="22" t="s">
        <v>117</v>
      </c>
      <c r="B160" s="9">
        <v>2</v>
      </c>
      <c r="C160" s="9">
        <v>2</v>
      </c>
      <c r="D160" s="9">
        <v>1</v>
      </c>
      <c r="E160" s="9">
        <v>0</v>
      </c>
    </row>
    <row r="161" spans="1:5" ht="15.75">
      <c r="A161" s="22" t="s">
        <v>118</v>
      </c>
      <c r="B161" s="9">
        <v>7</v>
      </c>
      <c r="C161" s="9">
        <v>7</v>
      </c>
      <c r="D161" s="9">
        <v>5</v>
      </c>
      <c r="E161" s="9">
        <v>1</v>
      </c>
    </row>
    <row r="162" spans="1:5" ht="16.5" thickBot="1">
      <c r="A162" s="22" t="s">
        <v>26</v>
      </c>
      <c r="B162" s="9">
        <v>75</v>
      </c>
      <c r="C162" s="9">
        <v>75</v>
      </c>
      <c r="D162" s="9">
        <v>32</v>
      </c>
      <c r="E162" s="9">
        <v>18</v>
      </c>
    </row>
    <row r="163" spans="1:5" ht="15.75">
      <c r="A163" s="27" t="s">
        <v>11</v>
      </c>
      <c r="B163" s="9">
        <v>180</v>
      </c>
      <c r="C163" s="9">
        <v>179</v>
      </c>
      <c r="D163" s="9">
        <v>51</v>
      </c>
      <c r="E163" s="9">
        <v>56</v>
      </c>
    </row>
    <row r="164" spans="1:5" ht="15.75">
      <c r="A164" s="22" t="s">
        <v>121</v>
      </c>
      <c r="B164" s="9">
        <v>26</v>
      </c>
      <c r="C164" s="9">
        <v>26</v>
      </c>
      <c r="D164" s="9">
        <v>5</v>
      </c>
      <c r="E164" s="9">
        <v>19</v>
      </c>
    </row>
    <row r="165" spans="1:5" ht="15.75">
      <c r="A165" s="22" t="s">
        <v>122</v>
      </c>
      <c r="B165" s="9">
        <v>5</v>
      </c>
      <c r="C165" s="9">
        <v>5</v>
      </c>
      <c r="D165" s="9">
        <v>0</v>
      </c>
      <c r="E165" s="9">
        <v>5</v>
      </c>
    </row>
    <row r="166" spans="1:5" ht="15.75">
      <c r="A166" s="22" t="s">
        <v>123</v>
      </c>
      <c r="B166" s="9">
        <v>2</v>
      </c>
      <c r="C166" s="9">
        <v>2</v>
      </c>
      <c r="D166" s="9">
        <v>0</v>
      </c>
      <c r="E166" s="9">
        <v>2</v>
      </c>
    </row>
    <row r="167" spans="1:5" ht="15.75">
      <c r="A167" s="22" t="s">
        <v>124</v>
      </c>
      <c r="B167" s="9">
        <v>9</v>
      </c>
      <c r="C167" s="9">
        <v>9</v>
      </c>
      <c r="D167" s="9">
        <v>1</v>
      </c>
      <c r="E167" s="9">
        <v>8</v>
      </c>
    </row>
    <row r="168" spans="1:5" ht="15.75">
      <c r="A168" s="22" t="s">
        <v>125</v>
      </c>
      <c r="B168" s="9">
        <v>13</v>
      </c>
      <c r="C168" s="9">
        <v>13</v>
      </c>
      <c r="D168" s="9">
        <v>4</v>
      </c>
      <c r="E168" s="9">
        <v>8</v>
      </c>
    </row>
    <row r="169" spans="1:5" ht="15.75">
      <c r="A169" s="22" t="s">
        <v>126</v>
      </c>
      <c r="B169" s="9">
        <v>2</v>
      </c>
      <c r="C169" s="9">
        <v>2</v>
      </c>
      <c r="D169" s="9">
        <v>2</v>
      </c>
      <c r="E169" s="9">
        <v>0</v>
      </c>
    </row>
    <row r="170" spans="1:5" ht="15.75">
      <c r="A170" s="22" t="s">
        <v>127</v>
      </c>
      <c r="B170" s="9">
        <v>12</v>
      </c>
      <c r="C170" s="9">
        <v>12</v>
      </c>
      <c r="D170" s="9">
        <v>4</v>
      </c>
      <c r="E170" s="9">
        <v>4</v>
      </c>
    </row>
    <row r="171" spans="1:5" ht="16.5" thickBot="1">
      <c r="A171" s="22" t="s">
        <v>128</v>
      </c>
      <c r="B171" s="9">
        <v>111</v>
      </c>
      <c r="C171" s="9">
        <v>110</v>
      </c>
      <c r="D171" s="9">
        <v>35</v>
      </c>
      <c r="E171" s="9">
        <v>10</v>
      </c>
    </row>
    <row r="172" spans="1:5" ht="15.75">
      <c r="A172" s="27" t="s">
        <v>7</v>
      </c>
      <c r="B172" s="9">
        <v>39</v>
      </c>
      <c r="C172" s="9">
        <v>38</v>
      </c>
      <c r="D172" s="9">
        <v>16</v>
      </c>
      <c r="E172" s="9">
        <v>11</v>
      </c>
    </row>
    <row r="173" spans="1:5" ht="15.75">
      <c r="A173" s="22" t="s">
        <v>133</v>
      </c>
      <c r="B173" s="9">
        <v>3</v>
      </c>
      <c r="C173" s="9">
        <v>3</v>
      </c>
      <c r="D173" s="9">
        <v>0</v>
      </c>
      <c r="E173" s="9">
        <v>3</v>
      </c>
    </row>
    <row r="174" spans="1:5" ht="15.75">
      <c r="A174" s="22" t="s">
        <v>134</v>
      </c>
      <c r="B174" s="9">
        <v>10</v>
      </c>
      <c r="C174" s="9">
        <v>10</v>
      </c>
      <c r="D174" s="9">
        <v>0</v>
      </c>
      <c r="E174" s="9">
        <v>6</v>
      </c>
    </row>
    <row r="175" spans="1:5" ht="15.75">
      <c r="A175" s="22" t="s">
        <v>135</v>
      </c>
      <c r="B175" s="9">
        <v>5</v>
      </c>
      <c r="C175" s="9">
        <v>5</v>
      </c>
      <c r="D175" s="9">
        <v>4</v>
      </c>
      <c r="E175" s="9">
        <v>0</v>
      </c>
    </row>
    <row r="176" spans="1:5" ht="16.5" thickBot="1">
      <c r="A176" s="22" t="s">
        <v>7</v>
      </c>
      <c r="B176" s="9">
        <v>21</v>
      </c>
      <c r="C176" s="9">
        <v>20</v>
      </c>
      <c r="D176" s="9">
        <v>12</v>
      </c>
      <c r="E176" s="9">
        <v>2</v>
      </c>
    </row>
    <row r="177" spans="1:5" ht="15.75">
      <c r="A177" s="29" t="s">
        <v>161</v>
      </c>
      <c r="B177" s="23">
        <v>2022</v>
      </c>
      <c r="C177" s="23">
        <v>1982</v>
      </c>
      <c r="D177" s="23">
        <v>585</v>
      </c>
      <c r="E177" s="23">
        <v>484</v>
      </c>
    </row>
    <row r="178" spans="1:5">
      <c r="B178" s="5"/>
      <c r="C178" s="5"/>
      <c r="D178" s="5"/>
      <c r="E178" s="5"/>
    </row>
    <row r="179" spans="1:5">
      <c r="B179" s="5"/>
      <c r="C179" s="5"/>
      <c r="D179" s="5"/>
      <c r="E179" s="5"/>
    </row>
    <row r="180" spans="1:5">
      <c r="B180" s="5"/>
      <c r="C180" s="5"/>
      <c r="D180" s="5"/>
      <c r="E180" s="5"/>
    </row>
    <row r="181" spans="1:5">
      <c r="B181" s="5"/>
      <c r="C181" s="5"/>
      <c r="D181" s="5"/>
      <c r="E181" s="5"/>
    </row>
    <row r="182" spans="1:5">
      <c r="B182" s="5"/>
      <c r="C182" s="5"/>
      <c r="D182" s="5"/>
      <c r="E182" s="5"/>
    </row>
    <row r="183" spans="1:5">
      <c r="B183" s="5"/>
      <c r="C183" s="5"/>
      <c r="D183" s="5"/>
      <c r="E183" s="5"/>
    </row>
    <row r="184" spans="1:5">
      <c r="B184" s="5"/>
      <c r="C184" s="5"/>
      <c r="D184" s="5"/>
      <c r="E184" s="5"/>
    </row>
    <row r="185" spans="1:5">
      <c r="B185" s="5"/>
      <c r="C185" s="5"/>
      <c r="D185" s="5"/>
      <c r="E185" s="5"/>
    </row>
    <row r="186" spans="1:5">
      <c r="B186" s="5"/>
      <c r="C186" s="5"/>
      <c r="D186" s="5"/>
      <c r="E186" s="5"/>
    </row>
    <row r="187" spans="1:5">
      <c r="B187" s="5"/>
      <c r="C187" s="5"/>
      <c r="D187" s="5"/>
      <c r="E187" s="5"/>
    </row>
    <row r="188" spans="1:5">
      <c r="B188" s="5"/>
      <c r="C188" s="5"/>
      <c r="D188" s="5"/>
      <c r="E188" s="5"/>
    </row>
    <row r="189" spans="1:5">
      <c r="B189" s="5"/>
      <c r="C189" s="5"/>
      <c r="D189" s="5"/>
      <c r="E189" s="5"/>
    </row>
    <row r="190" spans="1:5">
      <c r="B190" s="5"/>
      <c r="C190" s="5"/>
      <c r="D190" s="5"/>
      <c r="E190" s="5"/>
    </row>
    <row r="191" spans="1:5">
      <c r="B191" s="5"/>
      <c r="C191" s="5"/>
      <c r="D191" s="5"/>
      <c r="E191" s="5"/>
    </row>
    <row r="192" spans="1:5">
      <c r="B192" s="5"/>
      <c r="C192" s="5"/>
      <c r="D192" s="5"/>
      <c r="E192" s="5"/>
    </row>
    <row r="193" spans="2:5">
      <c r="B193" s="5"/>
      <c r="C193" s="5"/>
      <c r="D193" s="5"/>
      <c r="E193" s="5"/>
    </row>
    <row r="194" spans="2:5">
      <c r="B194" s="5"/>
      <c r="C194" s="5"/>
      <c r="D194" s="5"/>
      <c r="E194" s="5"/>
    </row>
    <row r="195" spans="2:5">
      <c r="B195" s="5"/>
      <c r="C195" s="5"/>
      <c r="D195" s="5"/>
      <c r="E195" s="5"/>
    </row>
    <row r="196" spans="2:5">
      <c r="B196" s="5"/>
      <c r="C196" s="5"/>
      <c r="D196" s="5"/>
      <c r="E196" s="5"/>
    </row>
    <row r="197" spans="2:5">
      <c r="B197" s="5"/>
      <c r="C197" s="5"/>
      <c r="D197" s="5"/>
      <c r="E197" s="5"/>
    </row>
    <row r="198" spans="2:5">
      <c r="B198" s="5"/>
      <c r="C198" s="5"/>
      <c r="D198" s="5"/>
      <c r="E198" s="5"/>
    </row>
    <row r="199" spans="2:5">
      <c r="B199" s="5"/>
      <c r="C199" s="5"/>
      <c r="D199" s="5"/>
      <c r="E199" s="5"/>
    </row>
    <row r="200" spans="2:5">
      <c r="B200" s="5"/>
      <c r="C200" s="5"/>
      <c r="D200" s="5"/>
      <c r="E200" s="5"/>
    </row>
    <row r="201" spans="2:5">
      <c r="B201" s="5"/>
      <c r="C201" s="5"/>
      <c r="D201" s="5"/>
      <c r="E201" s="5"/>
    </row>
    <row r="202" spans="2:5">
      <c r="B202" s="5"/>
      <c r="C202" s="5"/>
      <c r="D202" s="5"/>
      <c r="E202" s="5"/>
    </row>
    <row r="203" spans="2:5">
      <c r="B203" s="5"/>
      <c r="C203" s="5"/>
      <c r="D203" s="5"/>
      <c r="E203" s="5"/>
    </row>
    <row r="204" spans="2:5">
      <c r="B204" s="5"/>
      <c r="C204" s="5"/>
      <c r="D204" s="5"/>
      <c r="E204" s="5"/>
    </row>
    <row r="205" spans="2:5">
      <c r="B205" s="5"/>
      <c r="C205" s="5"/>
      <c r="D205" s="5"/>
      <c r="E205" s="5"/>
    </row>
    <row r="206" spans="2:5">
      <c r="B206" s="5"/>
      <c r="C206" s="5"/>
      <c r="D206" s="5"/>
      <c r="E206" s="5"/>
    </row>
    <row r="207" spans="2:5">
      <c r="B207" s="5"/>
      <c r="C207" s="5"/>
      <c r="D207" s="5"/>
      <c r="E207" s="5"/>
    </row>
    <row r="208" spans="2:5">
      <c r="B208" s="5"/>
      <c r="C208" s="5"/>
      <c r="D208" s="5"/>
      <c r="E208" s="5"/>
    </row>
    <row r="209" spans="2:5">
      <c r="B209" s="5"/>
      <c r="C209" s="5"/>
      <c r="D209" s="5"/>
      <c r="E209" s="5"/>
    </row>
    <row r="210" spans="2:5">
      <c r="B210" s="5"/>
      <c r="C210" s="5"/>
      <c r="D210" s="5"/>
      <c r="E210" s="5"/>
    </row>
    <row r="211" spans="2:5">
      <c r="B211" s="5"/>
      <c r="C211" s="5"/>
      <c r="D211" s="5"/>
      <c r="E211" s="5"/>
    </row>
    <row r="212" spans="2:5">
      <c r="B212" s="5"/>
      <c r="C212" s="5"/>
      <c r="D212" s="5"/>
      <c r="E212" s="5"/>
    </row>
    <row r="213" spans="2:5">
      <c r="B213" s="5"/>
      <c r="C213" s="5"/>
      <c r="D213" s="5"/>
      <c r="E213" s="5"/>
    </row>
    <row r="214" spans="2:5">
      <c r="B214" s="5"/>
      <c r="C214" s="5"/>
      <c r="D214" s="5"/>
      <c r="E214" s="5"/>
    </row>
    <row r="215" spans="2:5">
      <c r="B215" s="5"/>
      <c r="C215" s="5"/>
      <c r="D215" s="5"/>
      <c r="E215" s="5"/>
    </row>
    <row r="216" spans="2:5">
      <c r="B216" s="5"/>
      <c r="C216" s="5"/>
      <c r="D216" s="5"/>
      <c r="E216" s="5"/>
    </row>
    <row r="217" spans="2:5">
      <c r="B217" s="5"/>
      <c r="C217" s="5"/>
      <c r="D217" s="5"/>
      <c r="E217" s="5"/>
    </row>
    <row r="218" spans="2:5">
      <c r="B218" s="5"/>
      <c r="C218" s="5"/>
      <c r="D218" s="5"/>
      <c r="E218" s="5"/>
    </row>
    <row r="219" spans="2:5">
      <c r="B219" s="5"/>
      <c r="C219" s="5"/>
      <c r="D219" s="5"/>
      <c r="E219" s="5"/>
    </row>
    <row r="220" spans="2:5">
      <c r="B220" s="5"/>
      <c r="C220" s="5"/>
      <c r="D220" s="5"/>
      <c r="E220" s="5"/>
    </row>
    <row r="221" spans="2:5">
      <c r="B221" s="5"/>
      <c r="C221" s="5"/>
      <c r="D221" s="5"/>
      <c r="E221" s="5"/>
    </row>
    <row r="222" spans="2:5">
      <c r="B222" s="5"/>
      <c r="C222" s="5"/>
      <c r="D222" s="5"/>
      <c r="E222" s="5"/>
    </row>
    <row r="223" spans="2:5">
      <c r="B223" s="5"/>
      <c r="C223" s="5"/>
      <c r="D223" s="5"/>
      <c r="E223" s="5"/>
    </row>
    <row r="224" spans="2:5">
      <c r="B224" s="5"/>
      <c r="C224" s="5"/>
      <c r="D224" s="5"/>
      <c r="E224" s="5"/>
    </row>
    <row r="225" spans="2:5">
      <c r="B225" s="5"/>
      <c r="C225" s="5"/>
      <c r="D225" s="5"/>
      <c r="E225" s="5"/>
    </row>
    <row r="226" spans="2:5">
      <c r="B226" s="5"/>
      <c r="C226" s="5"/>
      <c r="D226" s="5"/>
      <c r="E226" s="5"/>
    </row>
    <row r="227" spans="2:5">
      <c r="B227" s="5"/>
      <c r="C227" s="5"/>
      <c r="D227" s="5"/>
      <c r="E227" s="5"/>
    </row>
    <row r="228" spans="2:5">
      <c r="B228" s="5"/>
      <c r="C228" s="5"/>
      <c r="D228" s="5"/>
      <c r="E228" s="5"/>
    </row>
    <row r="229" spans="2:5">
      <c r="B229" s="5"/>
      <c r="C229" s="5"/>
      <c r="D229" s="5"/>
      <c r="E229" s="5"/>
    </row>
    <row r="230" spans="2:5">
      <c r="B230" s="5"/>
      <c r="C230" s="5"/>
      <c r="D230" s="5"/>
      <c r="E230" s="5"/>
    </row>
    <row r="231" spans="2:5">
      <c r="B231" s="5"/>
      <c r="C231" s="5"/>
      <c r="D231" s="5"/>
      <c r="E231" s="5"/>
    </row>
    <row r="232" spans="2:5">
      <c r="B232" s="5"/>
      <c r="C232" s="5"/>
      <c r="D232" s="5"/>
      <c r="E232" s="5"/>
    </row>
    <row r="233" spans="2:5">
      <c r="B233" s="5"/>
      <c r="C233" s="5"/>
      <c r="D233" s="5"/>
      <c r="E233" s="5"/>
    </row>
    <row r="234" spans="2:5">
      <c r="B234" s="5"/>
      <c r="C234" s="5"/>
      <c r="D234" s="5"/>
      <c r="E234" s="5"/>
    </row>
    <row r="235" spans="2:5">
      <c r="B235" s="5"/>
      <c r="C235" s="5"/>
      <c r="D235" s="5"/>
      <c r="E235" s="5"/>
    </row>
    <row r="236" spans="2:5">
      <c r="B236" s="5"/>
      <c r="C236" s="5"/>
      <c r="D236" s="5"/>
      <c r="E236" s="5"/>
    </row>
    <row r="237" spans="2:5">
      <c r="B237" s="5"/>
      <c r="C237" s="5"/>
      <c r="D237" s="5"/>
      <c r="E237" s="5"/>
    </row>
    <row r="238" spans="2:5">
      <c r="B238" s="5"/>
      <c r="C238" s="5"/>
      <c r="D238" s="5"/>
      <c r="E238" s="5"/>
    </row>
    <row r="239" spans="2:5">
      <c r="B239" s="5"/>
      <c r="C239" s="5"/>
      <c r="D239" s="5"/>
      <c r="E239" s="5"/>
    </row>
    <row r="240" spans="2:5">
      <c r="B240" s="5"/>
      <c r="C240" s="5"/>
      <c r="D240" s="5"/>
      <c r="E240" s="5"/>
    </row>
    <row r="241" spans="2:5">
      <c r="B241" s="5"/>
      <c r="C241" s="5"/>
      <c r="D241" s="5"/>
      <c r="E241" s="5"/>
    </row>
    <row r="242" spans="2:5">
      <c r="B242" s="5"/>
      <c r="C242" s="5"/>
      <c r="D242" s="5"/>
      <c r="E242" s="5"/>
    </row>
    <row r="243" spans="2:5">
      <c r="B243" s="5"/>
      <c r="C243" s="5"/>
      <c r="D243" s="5"/>
      <c r="E243" s="5"/>
    </row>
    <row r="244" spans="2:5">
      <c r="B244" s="5"/>
      <c r="C244" s="5"/>
      <c r="D244" s="5"/>
      <c r="E244" s="5"/>
    </row>
    <row r="245" spans="2:5">
      <c r="B245" s="5"/>
      <c r="C245" s="5"/>
      <c r="D245" s="5"/>
      <c r="E245" s="5"/>
    </row>
    <row r="246" spans="2:5">
      <c r="B246" s="5"/>
      <c r="C246" s="5"/>
      <c r="D246" s="5"/>
      <c r="E246" s="5"/>
    </row>
    <row r="247" spans="2:5">
      <c r="B247" s="5"/>
      <c r="C247" s="5"/>
      <c r="D247" s="5"/>
      <c r="E247" s="5"/>
    </row>
    <row r="248" spans="2:5">
      <c r="B248" s="5"/>
      <c r="C248" s="5"/>
      <c r="D248" s="5"/>
      <c r="E248" s="5"/>
    </row>
    <row r="249" spans="2:5">
      <c r="B249" s="5"/>
      <c r="C249" s="5"/>
      <c r="D249" s="5"/>
      <c r="E249" s="5"/>
    </row>
    <row r="250" spans="2:5">
      <c r="B250" s="5"/>
      <c r="C250" s="5"/>
      <c r="D250" s="5"/>
      <c r="E250" s="5"/>
    </row>
    <row r="251" spans="2:5">
      <c r="B251" s="5"/>
      <c r="C251" s="5"/>
      <c r="D251" s="5"/>
      <c r="E251" s="5"/>
    </row>
    <row r="252" spans="2:5">
      <c r="B252" s="5"/>
      <c r="C252" s="5"/>
      <c r="D252" s="5"/>
      <c r="E252" s="5"/>
    </row>
    <row r="253" spans="2:5">
      <c r="B253" s="5"/>
      <c r="C253" s="5"/>
      <c r="D253" s="5"/>
      <c r="E253" s="5"/>
    </row>
    <row r="254" spans="2:5">
      <c r="B254" s="5"/>
      <c r="C254" s="5"/>
      <c r="D254" s="5"/>
      <c r="E254" s="5"/>
    </row>
    <row r="255" spans="2:5">
      <c r="B255" s="5"/>
      <c r="C255" s="5"/>
      <c r="D255" s="5"/>
      <c r="E255" s="5"/>
    </row>
    <row r="256" spans="2:5">
      <c r="B256" s="5"/>
      <c r="C256" s="5"/>
      <c r="D256" s="5"/>
      <c r="E256" s="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57" fitToHeight="0" orientation="landscape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expression" priority="207" id="{567C9467-3C2D-4578-9F72-7058073EE55D}">
            <xm:f>'НЕ ПИПАЙ'!$B$2&lt;&gt;0</xm:f>
            <x14:dxf>
              <fill>
                <patternFill>
                  <bgColor rgb="FFFF0000"/>
                </patternFill>
              </fill>
            </x14:dxf>
          </x14:cfRule>
          <xm:sqref>D82</xm:sqref>
        </x14:conditionalFormatting>
        <x14:conditionalFormatting xmlns:xm="http://schemas.microsoft.com/office/excel/2006/main" pivot="1">
          <x14:cfRule type="expression" priority="202" id="{7563BFFA-96C8-40E3-B964-D61DEC113257}">
            <xm:f>'НЕ ПИПАЙ'!$B$6&lt;&gt;0</xm:f>
            <x14:dxf>
              <fill>
                <patternFill>
                  <bgColor rgb="FFFF0000"/>
                </patternFill>
              </fill>
            </x14:dxf>
          </x14:cfRule>
          <xm:sqref>D20</xm:sqref>
        </x14:conditionalFormatting>
        <x14:conditionalFormatting xmlns:xm="http://schemas.microsoft.com/office/excel/2006/main" pivot="1">
          <x14:cfRule type="expression" priority="201" id="{F783CED8-56A9-47DA-B430-7CA6B5EFAAE2}">
            <xm:f>'НЕ ПИПАЙ'!$B$7&lt;&gt;0</xm:f>
            <x14:dxf>
              <fill>
                <patternFill>
                  <bgColor rgb="FFFF0000"/>
                </patternFill>
              </fill>
            </x14:dxf>
          </x14:cfRule>
          <xm:sqref>D25</xm:sqref>
        </x14:conditionalFormatting>
        <x14:conditionalFormatting xmlns:xm="http://schemas.microsoft.com/office/excel/2006/main" pivot="1">
          <x14:cfRule type="expression" priority="198" id="{6318598E-2CEB-4134-BC82-79E605C8FBD8}">
            <xm:f>'НЕ ПИПАЙ'!$B$9&lt;&gt;0</xm:f>
            <x14:dxf>
              <fill>
                <patternFill>
                  <bgColor rgb="FFFF0000"/>
                </patternFill>
              </fill>
            </x14:dxf>
          </x14:cfRule>
          <xm:sqref>D36</xm:sqref>
        </x14:conditionalFormatting>
        <x14:conditionalFormatting xmlns:xm="http://schemas.microsoft.com/office/excel/2006/main" pivot="1">
          <x14:cfRule type="expression" priority="197" id="{75E2CCDA-25A7-4C7C-8C0D-53C7D62C0B5A}">
            <xm:f>'НЕ ПИПАЙ'!$B$10&lt;&gt;0</xm:f>
            <x14:dxf>
              <fill>
                <patternFill>
                  <bgColor rgb="FFFF0000"/>
                </patternFill>
              </fill>
            </x14:dxf>
          </x14:cfRule>
          <xm:sqref>D97</xm:sqref>
        </x14:conditionalFormatting>
        <x14:conditionalFormatting xmlns:xm="http://schemas.microsoft.com/office/excel/2006/main" pivot="1">
          <x14:cfRule type="expression" priority="196" id="{1B2B4012-8172-4F31-846D-C111717D32F5}">
            <xm:f>'НЕ ПИПАЙ'!$B$11&lt;&gt;0</xm:f>
            <x14:dxf>
              <fill>
                <patternFill>
                  <bgColor rgb="FFFF0000"/>
                </patternFill>
              </fill>
            </x14:dxf>
          </x14:cfRule>
          <xm:sqref>D104</xm:sqref>
        </x14:conditionalFormatting>
        <x14:conditionalFormatting xmlns:xm="http://schemas.microsoft.com/office/excel/2006/main" pivot="1">
          <x14:cfRule type="expression" priority="195" id="{4770925E-C7B0-441B-94A1-E7D80B1593C5}">
            <xm:f>'НЕ ПИПАЙ'!$B$12&lt;&gt;0</xm:f>
            <x14:dxf>
              <fill>
                <patternFill>
                  <bgColor rgb="FFFF0000"/>
                </patternFill>
              </fill>
            </x14:dxf>
          </x14:cfRule>
          <xm:sqref>D42</xm:sqref>
        </x14:conditionalFormatting>
        <x14:conditionalFormatting xmlns:xm="http://schemas.microsoft.com/office/excel/2006/main" pivot="1">
          <x14:cfRule type="expression" priority="192" id="{8433D33F-09DD-4880-AB1A-3CAAE55DEB78}">
            <xm:f>'НЕ ПИПАЙ'!$B$14&lt;&gt;0</xm:f>
            <x14:dxf>
              <fill>
                <patternFill>
                  <bgColor rgb="FFFF0000"/>
                </patternFill>
              </fill>
            </x14:dxf>
          </x14:cfRule>
          <xm:sqref>D108</xm:sqref>
        </x14:conditionalFormatting>
        <x14:conditionalFormatting xmlns:xm="http://schemas.microsoft.com/office/excel/2006/main" pivot="1">
          <x14:cfRule type="expression" priority="191" id="{04771872-B0B8-4F31-801C-627A7F23613F}">
            <xm:f>'НЕ ПИПАЙ'!$B$15&lt;&gt;0</xm:f>
            <x14:dxf>
              <fill>
                <patternFill>
                  <bgColor rgb="FFFF0000"/>
                </patternFill>
              </fill>
            </x14:dxf>
          </x14:cfRule>
          <xm:sqref>D117</xm:sqref>
        </x14:conditionalFormatting>
        <x14:conditionalFormatting xmlns:xm="http://schemas.microsoft.com/office/excel/2006/main" pivot="1">
          <x14:cfRule type="expression" priority="190" id="{BF1D744C-F221-4A63-8409-641D3728BE11}">
            <xm:f>'НЕ ПИПАЙ'!$B$16&lt;&gt;0</xm:f>
            <x14:dxf>
              <fill>
                <patternFill>
                  <bgColor rgb="FFFF0000"/>
                </patternFill>
              </fill>
            </x14:dxf>
          </x14:cfRule>
          <xm:sqref>D51</xm:sqref>
        </x14:conditionalFormatting>
        <x14:conditionalFormatting xmlns:xm="http://schemas.microsoft.com/office/excel/2006/main" pivot="1">
          <x14:cfRule type="expression" priority="189" id="{0190C01F-756E-45D3-B91D-818A62A6C639}">
            <xm:f>'НЕ ПИПАЙ'!$B$17&lt;&gt;0</xm:f>
            <x14:dxf>
              <fill>
                <patternFill>
                  <bgColor rgb="FFFF0000"/>
                </patternFill>
              </fill>
            </x14:dxf>
          </x14:cfRule>
          <xm:sqref>D122</xm:sqref>
        </x14:conditionalFormatting>
        <x14:conditionalFormatting xmlns:xm="http://schemas.microsoft.com/office/excel/2006/main" pivot="1">
          <x14:cfRule type="expression" priority="188" id="{ED70B173-4909-4E45-ABDC-3D1BFB56B23F}">
            <xm:f>'НЕ ПИПАЙ'!$B$18&lt;&gt;0</xm:f>
            <x14:dxf>
              <fill>
                <patternFill>
                  <bgColor rgb="FFFF0000"/>
                </patternFill>
              </fill>
            </x14:dxf>
          </x14:cfRule>
          <xm:sqref>D60</xm:sqref>
        </x14:conditionalFormatting>
        <x14:conditionalFormatting xmlns:xm="http://schemas.microsoft.com/office/excel/2006/main" pivot="1">
          <x14:cfRule type="expression" priority="187" id="{DFC993DD-6A2E-48D8-8533-4F10629C81B7}">
            <xm:f>'НЕ ПИПАЙ'!$B$19&lt;&gt;0</xm:f>
            <x14:dxf>
              <fill>
                <patternFill>
                  <bgColor rgb="FFFF0000"/>
                </patternFill>
              </fill>
            </x14:dxf>
          </x14:cfRule>
          <xm:sqref>D66</xm:sqref>
        </x14:conditionalFormatting>
        <x14:conditionalFormatting xmlns:xm="http://schemas.microsoft.com/office/excel/2006/main" pivot="1">
          <x14:cfRule type="expression" priority="185" id="{279DAF8C-DC48-4F06-9BEB-27CBDAD688CE}">
            <xm:f>'НЕ ПИПАЙ'!$B$21&lt;&gt;0</xm:f>
            <x14:dxf>
              <fill>
                <patternFill>
                  <bgColor rgb="FFFF0000"/>
                </patternFill>
              </fill>
            </x14:dxf>
          </x14:cfRule>
          <xm:sqref>D131</xm:sqref>
        </x14:conditionalFormatting>
        <x14:conditionalFormatting xmlns:xm="http://schemas.microsoft.com/office/excel/2006/main" pivot="1">
          <x14:cfRule type="expression" priority="184" id="{E11DD0FD-55BE-4829-A6A0-2F506441DF07}">
            <xm:f>'НЕ ПИПАЙ'!$B$22&lt;&gt;0</xm:f>
            <x14:dxf>
              <fill>
                <patternFill>
                  <bgColor rgb="FFFF0000"/>
                </patternFill>
              </fill>
            </x14:dxf>
          </x14:cfRule>
          <xm:sqref>D135</xm:sqref>
        </x14:conditionalFormatting>
        <x14:conditionalFormatting xmlns:xm="http://schemas.microsoft.com/office/excel/2006/main" pivot="1">
          <x14:cfRule type="expression" priority="183" id="{7B9A0426-D544-4FC0-AA29-2AD6768668E9}">
            <xm:f>'НЕ ПИПАЙ'!$B$23&lt;&gt;0</xm:f>
            <x14:dxf>
              <fill>
                <patternFill>
                  <bgColor rgb="FFFF0000"/>
                </patternFill>
              </fill>
            </x14:dxf>
          </x14:cfRule>
          <xm:sqref>D142</xm:sqref>
        </x14:conditionalFormatting>
        <x14:conditionalFormatting xmlns:xm="http://schemas.microsoft.com/office/excel/2006/main" pivot="1">
          <x14:cfRule type="expression" priority="182" id="{361E501D-60C7-4FE2-947B-8FFA26949083}">
            <xm:f>'НЕ ПИПАЙ'!$B$24&lt;&gt;0</xm:f>
            <x14:dxf>
              <fill>
                <patternFill>
                  <bgColor rgb="FFFF0000"/>
                </patternFill>
              </fill>
            </x14:dxf>
          </x14:cfRule>
          <xm:sqref>D154</xm:sqref>
        </x14:conditionalFormatting>
        <x14:conditionalFormatting xmlns:xm="http://schemas.microsoft.com/office/excel/2006/main" pivot="1">
          <x14:cfRule type="expression" priority="180" id="{EE84DBC8-1314-484D-865D-5A323E21FCD7}">
            <xm:f>'НЕ ПИПАЙ'!$B$25&lt;&gt;0</xm:f>
            <x14:dxf>
              <fill>
                <patternFill>
                  <bgColor rgb="FFFF0000"/>
                </patternFill>
              </fill>
            </x14:dxf>
          </x14:cfRule>
          <xm:sqref>D156</xm:sqref>
        </x14:conditionalFormatting>
        <x14:conditionalFormatting xmlns:xm="http://schemas.microsoft.com/office/excel/2006/main" pivot="1">
          <x14:cfRule type="expression" priority="179" id="{AF951995-F829-4BB1-8CE8-FF19B5D1267B}">
            <xm:f>'НЕ ПИПАЙ'!$B$26&lt;&gt;0</xm:f>
            <x14:dxf>
              <fill>
                <patternFill>
                  <bgColor rgb="FFFF0000"/>
                </patternFill>
              </fill>
            </x14:dxf>
          </x14:cfRule>
          <xm:sqref>D71</xm:sqref>
        </x14:conditionalFormatting>
        <x14:conditionalFormatting xmlns:xm="http://schemas.microsoft.com/office/excel/2006/main" pivot="1">
          <x14:cfRule type="expression" priority="178" id="{F2424C6D-FA37-4F57-9DFF-091F83E65BB0}">
            <xm:f>'НЕ ПИПАЙ'!$B$27&lt;&gt;0</xm:f>
            <x14:dxf>
              <fill>
                <patternFill>
                  <bgColor rgb="FFFF0000"/>
                </patternFill>
              </fill>
            </x14:dxf>
          </x14:cfRule>
          <xm:sqref>D163</xm:sqref>
        </x14:conditionalFormatting>
        <x14:conditionalFormatting xmlns:xm="http://schemas.microsoft.com/office/excel/2006/main" pivot="1">
          <x14:cfRule type="expression" priority="177" id="{E50B0F2B-9507-45B3-B3A0-730BAD4B6EC1}">
            <xm:f>'НЕ ПИПАЙ'!$B$28&lt;&gt;0</xm:f>
            <x14:dxf>
              <fill>
                <patternFill>
                  <bgColor rgb="FFFF0000"/>
                </patternFill>
              </fill>
            </x14:dxf>
          </x14:cfRule>
          <xm:sqref>D75</xm:sqref>
        </x14:conditionalFormatting>
        <x14:conditionalFormatting xmlns:xm="http://schemas.microsoft.com/office/excel/2006/main" pivot="1">
          <x14:cfRule type="expression" priority="176" id="{086D7B08-15FA-431A-A816-BBE8E65284A7}">
            <xm:f>'НЕ ПИПАЙ'!$B$29&lt;&gt;0</xm:f>
            <x14:dxf>
              <fill>
                <patternFill>
                  <bgColor rgb="FFFF0000"/>
                </patternFill>
              </fill>
            </x14:dxf>
          </x14:cfRule>
          <xm:sqref>D172</xm:sqref>
        </x14:conditionalFormatting>
        <x14:conditionalFormatting xmlns:xm="http://schemas.microsoft.com/office/excel/2006/main" pivot="1">
          <x14:cfRule type="expression" priority="148" id="{5A32E44E-CDDD-42A1-B785-7C479DA584D2}">
            <xm:f>'НЕ ПИПАЙ'!$C$2&lt;&gt;0</xm:f>
            <x14:dxf>
              <fill>
                <patternFill>
                  <bgColor rgb="FFFF0000"/>
                </patternFill>
              </fill>
            </x14:dxf>
          </x14:cfRule>
          <xm:sqref>E82</xm:sqref>
        </x14:conditionalFormatting>
        <x14:conditionalFormatting xmlns:xm="http://schemas.microsoft.com/office/excel/2006/main" pivot="1">
          <x14:cfRule type="expression" priority="144" id="{EA6D8CDA-918F-4B94-8938-2586DB2139DA}">
            <xm:f>'НЕ ПИПАЙ'!$C$6&lt;&gt;0</xm:f>
            <x14:dxf>
              <fill>
                <patternFill>
                  <bgColor rgb="FFFF0000"/>
                </patternFill>
              </fill>
            </x14:dxf>
          </x14:cfRule>
          <xm:sqref>E20</xm:sqref>
        </x14:conditionalFormatting>
        <x14:conditionalFormatting xmlns:xm="http://schemas.microsoft.com/office/excel/2006/main" pivot="1">
          <x14:cfRule type="expression" priority="143" id="{C0418741-8FCF-44D8-A9EA-32DF33284202}">
            <xm:f>'НЕ ПИПАЙ'!$C$7&lt;&gt;0</xm:f>
            <x14:dxf>
              <fill>
                <patternFill>
                  <bgColor rgb="FFFF0000"/>
                </patternFill>
              </fill>
            </x14:dxf>
          </x14:cfRule>
          <xm:sqref>E25</xm:sqref>
        </x14:conditionalFormatting>
        <x14:conditionalFormatting xmlns:xm="http://schemas.microsoft.com/office/excel/2006/main" pivot="1">
          <x14:cfRule type="expression" priority="141" id="{60EEA682-6EE0-40E6-9427-D9D35F35EC86}">
            <xm:f>'НЕ ПИПАЙ'!$C$9&lt;&gt;0</xm:f>
            <x14:dxf>
              <fill>
                <patternFill>
                  <bgColor rgb="FFFF0000"/>
                </patternFill>
              </fill>
            </x14:dxf>
          </x14:cfRule>
          <xm:sqref>E36</xm:sqref>
        </x14:conditionalFormatting>
        <x14:conditionalFormatting xmlns:xm="http://schemas.microsoft.com/office/excel/2006/main" pivot="1">
          <x14:cfRule type="expression" priority="140" id="{3917123D-179D-49B7-9246-3215A9B6BF28}">
            <xm:f>'НЕ ПИПАЙ'!$C$10&lt;&gt;0</xm:f>
            <x14:dxf>
              <fill>
                <patternFill>
                  <bgColor rgb="FFFF0000"/>
                </patternFill>
              </fill>
            </x14:dxf>
          </x14:cfRule>
          <xm:sqref>E97</xm:sqref>
        </x14:conditionalFormatting>
        <x14:conditionalFormatting xmlns:xm="http://schemas.microsoft.com/office/excel/2006/main" pivot="1">
          <x14:cfRule type="expression" priority="139" id="{EDC2DBDB-919A-4AF5-9C53-03B09548C08B}">
            <xm:f>'НЕ ПИПАЙ'!$C$11&lt;&gt;0</xm:f>
            <x14:dxf>
              <fill>
                <patternFill>
                  <bgColor rgb="FFFF0000"/>
                </patternFill>
              </fill>
            </x14:dxf>
          </x14:cfRule>
          <xm:sqref>E104</xm:sqref>
        </x14:conditionalFormatting>
        <x14:conditionalFormatting xmlns:xm="http://schemas.microsoft.com/office/excel/2006/main" pivot="1">
          <x14:cfRule type="expression" priority="138" id="{4263E13A-11CB-4A24-8EB3-C35E8EB56FFE}">
            <xm:f>'НЕ ПИПАЙ'!$C$12&lt;&gt;0</xm:f>
            <x14:dxf>
              <fill>
                <patternFill>
                  <bgColor rgb="FFFF0000"/>
                </patternFill>
              </fill>
            </x14:dxf>
          </x14:cfRule>
          <xm:sqref>E42</xm:sqref>
        </x14:conditionalFormatting>
        <x14:conditionalFormatting xmlns:xm="http://schemas.microsoft.com/office/excel/2006/main" pivot="1">
          <x14:cfRule type="expression" priority="136" id="{964D2385-15BB-4FD5-8884-E6D3F5135B62}">
            <xm:f>'НЕ ПИПАЙ'!$C$14&lt;&gt;0</xm:f>
            <x14:dxf>
              <fill>
                <patternFill>
                  <bgColor rgb="FFFF0000"/>
                </patternFill>
              </fill>
            </x14:dxf>
          </x14:cfRule>
          <xm:sqref>E108</xm:sqref>
        </x14:conditionalFormatting>
        <x14:conditionalFormatting xmlns:xm="http://schemas.microsoft.com/office/excel/2006/main" pivot="1">
          <x14:cfRule type="expression" priority="135" id="{870DC72D-17C8-406E-AE6D-A2802E38C0EA}">
            <xm:f>'НЕ ПИПАЙ'!$C$15&lt;&gt;0</xm:f>
            <x14:dxf>
              <fill>
                <patternFill>
                  <bgColor rgb="FFFF0000"/>
                </patternFill>
              </fill>
            </x14:dxf>
          </x14:cfRule>
          <xm:sqref>E117</xm:sqref>
        </x14:conditionalFormatting>
        <x14:conditionalFormatting xmlns:xm="http://schemas.microsoft.com/office/excel/2006/main" pivot="1">
          <x14:cfRule type="expression" priority="134" id="{68F0CFC6-2F6C-44B2-9AB3-9FE6BAD9C90A}">
            <xm:f>'НЕ ПИПАЙ'!$C$16&lt;&gt;0</xm:f>
            <x14:dxf>
              <fill>
                <patternFill>
                  <bgColor rgb="FFFF0000"/>
                </patternFill>
              </fill>
            </x14:dxf>
          </x14:cfRule>
          <xm:sqref>E51</xm:sqref>
        </x14:conditionalFormatting>
        <x14:conditionalFormatting xmlns:xm="http://schemas.microsoft.com/office/excel/2006/main" pivot="1">
          <x14:cfRule type="expression" priority="133" id="{815B45B2-9170-4911-AF03-EEE0F0B6652F}">
            <xm:f>'НЕ ПИПАЙ'!$C$17&lt;&gt;0</xm:f>
            <x14:dxf>
              <fill>
                <patternFill>
                  <bgColor rgb="FFFF0000"/>
                </patternFill>
              </fill>
            </x14:dxf>
          </x14:cfRule>
          <xm:sqref>E122</xm:sqref>
        </x14:conditionalFormatting>
        <x14:conditionalFormatting xmlns:xm="http://schemas.microsoft.com/office/excel/2006/main" pivot="1">
          <x14:cfRule type="expression" priority="132" id="{400EC456-1CB8-473B-A571-88D3F8196780}">
            <xm:f>'НЕ ПИПАЙ'!$C$18&lt;&gt;0</xm:f>
            <x14:dxf>
              <fill>
                <patternFill>
                  <bgColor rgb="FFFF0000"/>
                </patternFill>
              </fill>
            </x14:dxf>
          </x14:cfRule>
          <xm:sqref>E60</xm:sqref>
        </x14:conditionalFormatting>
        <x14:conditionalFormatting xmlns:xm="http://schemas.microsoft.com/office/excel/2006/main" pivot="1">
          <x14:cfRule type="expression" priority="131" id="{616C689F-AEE4-48A1-B6A1-5AD9630792DC}">
            <xm:f>'НЕ ПИПАЙ'!$C$19&lt;&gt;0</xm:f>
            <x14:dxf>
              <fill>
                <patternFill>
                  <bgColor rgb="FFFF0000"/>
                </patternFill>
              </fill>
            </x14:dxf>
          </x14:cfRule>
          <xm:sqref>E66</xm:sqref>
        </x14:conditionalFormatting>
        <x14:conditionalFormatting xmlns:xm="http://schemas.microsoft.com/office/excel/2006/main" pivot="1">
          <x14:cfRule type="expression" priority="129" id="{E8C129EE-2F5A-48B2-AC06-967E2CC8A58E}">
            <xm:f>'НЕ ПИПАЙ'!$C$21&lt;&gt;0</xm:f>
            <x14:dxf>
              <fill>
                <patternFill>
                  <bgColor rgb="FFFF0000"/>
                </patternFill>
              </fill>
            </x14:dxf>
          </x14:cfRule>
          <xm:sqref>E131</xm:sqref>
        </x14:conditionalFormatting>
        <x14:conditionalFormatting xmlns:xm="http://schemas.microsoft.com/office/excel/2006/main" pivot="1">
          <x14:cfRule type="expression" priority="128" id="{7D6DE840-14F7-4978-B492-E19A63308E3D}">
            <xm:f>'НЕ ПИПАЙ'!$C$22&lt;&gt;0</xm:f>
            <x14:dxf>
              <fill>
                <patternFill>
                  <bgColor rgb="FFFF0000"/>
                </patternFill>
              </fill>
            </x14:dxf>
          </x14:cfRule>
          <xm:sqref>E135</xm:sqref>
        </x14:conditionalFormatting>
        <x14:conditionalFormatting xmlns:xm="http://schemas.microsoft.com/office/excel/2006/main" pivot="1">
          <x14:cfRule type="expression" priority="127" id="{98CC9631-6770-41A1-80C8-DA6306E8FE95}">
            <xm:f>'НЕ ПИПАЙ'!$C$23&lt;&gt;0</xm:f>
            <x14:dxf>
              <fill>
                <patternFill>
                  <bgColor rgb="FFFF0000"/>
                </patternFill>
              </fill>
            </x14:dxf>
          </x14:cfRule>
          <xm:sqref>E142</xm:sqref>
        </x14:conditionalFormatting>
        <x14:conditionalFormatting xmlns:xm="http://schemas.microsoft.com/office/excel/2006/main" pivot="1">
          <x14:cfRule type="expression" priority="126" id="{64D5BDB6-157A-4265-B844-F91D41868820}">
            <xm:f>'НЕ ПИПАЙ'!$C$24&lt;&gt;0</xm:f>
            <x14:dxf>
              <fill>
                <patternFill>
                  <bgColor rgb="FFFF0000"/>
                </patternFill>
              </fill>
            </x14:dxf>
          </x14:cfRule>
          <xm:sqref>E154</xm:sqref>
        </x14:conditionalFormatting>
        <x14:conditionalFormatting xmlns:xm="http://schemas.microsoft.com/office/excel/2006/main" pivot="1">
          <x14:cfRule type="expression" priority="125" id="{F2A677C1-EC5F-4E24-9845-D36C943195B7}">
            <xm:f>'НЕ ПИПАЙ'!$C$25&lt;&gt;0</xm:f>
            <x14:dxf>
              <fill>
                <patternFill>
                  <bgColor rgb="FFFF0000"/>
                </patternFill>
              </fill>
            </x14:dxf>
          </x14:cfRule>
          <xm:sqref>E156</xm:sqref>
        </x14:conditionalFormatting>
        <x14:conditionalFormatting xmlns:xm="http://schemas.microsoft.com/office/excel/2006/main" pivot="1">
          <x14:cfRule type="expression" priority="124" id="{62B42E4D-82DD-4C76-AA59-1CCDFF83BF95}">
            <xm:f>'НЕ ПИПАЙ'!$C$26&lt;&gt;0</xm:f>
            <x14:dxf>
              <fill>
                <patternFill>
                  <bgColor rgb="FFFF0000"/>
                </patternFill>
              </fill>
            </x14:dxf>
          </x14:cfRule>
          <xm:sqref>E71</xm:sqref>
        </x14:conditionalFormatting>
        <x14:conditionalFormatting xmlns:xm="http://schemas.microsoft.com/office/excel/2006/main" pivot="1">
          <x14:cfRule type="expression" priority="123" id="{7BA62110-0C73-4AC8-A2CB-AB52A0AE8297}">
            <xm:f>'НЕ ПИПАЙ'!$C$27&lt;&gt;0</xm:f>
            <x14:dxf>
              <fill>
                <patternFill>
                  <bgColor rgb="FFFF0000"/>
                </patternFill>
              </fill>
            </x14:dxf>
          </x14:cfRule>
          <xm:sqref>E163</xm:sqref>
        </x14:conditionalFormatting>
        <x14:conditionalFormatting xmlns:xm="http://schemas.microsoft.com/office/excel/2006/main" pivot="1">
          <x14:cfRule type="expression" priority="122" id="{55B0D1E5-A988-452E-BD13-D6B6B7879E30}">
            <xm:f>'НЕ ПИПАЙ'!$C$28&lt;&gt;0</xm:f>
            <x14:dxf>
              <fill>
                <patternFill>
                  <bgColor rgb="FFFF0000"/>
                </patternFill>
              </fill>
            </x14:dxf>
          </x14:cfRule>
          <xm:sqref>E75</xm:sqref>
        </x14:conditionalFormatting>
        <x14:conditionalFormatting xmlns:xm="http://schemas.microsoft.com/office/excel/2006/main" pivot="1">
          <x14:cfRule type="expression" priority="121" id="{B54AA62A-8668-4F45-9538-2CF832D1FF5F}">
            <xm:f>'НЕ ПИПАЙ'!$C$29&lt;&gt;0</xm:f>
            <x14:dxf>
              <fill>
                <patternFill>
                  <bgColor rgb="FFFF0000"/>
                </patternFill>
              </fill>
            </x14:dxf>
          </x14:cfRule>
          <xm:sqref>E172</xm:sqref>
        </x14:conditionalFormatting>
        <x14:conditionalFormatting xmlns:xm="http://schemas.microsoft.com/office/excel/2006/main" pivot="1">
          <x14:cfRule type="expression" priority="20" id="{C1DDA662-0E1D-4652-B882-3B8F75F4191E}">
            <xm:f>'НЕ ПИПАЙ'!$B$6&lt;&gt;0</xm:f>
            <x14:dxf>
              <fill>
                <patternFill>
                  <bgColor rgb="FFFF0000"/>
                </patternFill>
              </fill>
            </x14:dxf>
          </x14:cfRule>
          <xm:sqref>D12:E12</xm:sqref>
        </x14:conditionalFormatting>
        <x14:conditionalFormatting xmlns:xm="http://schemas.microsoft.com/office/excel/2006/main" pivot="1">
          <x14:cfRule type="expression" priority="16" id="{EBE140DC-C609-4495-B288-056C58823095}">
            <xm:f>'НЕ ПИПАЙ'!$B$6&lt;&gt;0</xm:f>
            <x14:dxf>
              <fill>
                <patternFill>
                  <bgColor rgb="FFFF0000"/>
                </patternFill>
              </fill>
            </x14:dxf>
          </x14:cfRule>
          <xm:sqref>D5:E5</xm:sqref>
        </x14:conditionalFormatting>
        <x14:conditionalFormatting xmlns:xm="http://schemas.microsoft.com/office/excel/2006/main" pivot="1">
          <x14:cfRule type="expression" priority="7" id="{50445B3F-39B6-4AAC-A799-F72CEF328D9C}">
            <xm:f>'НЕ ПИПАЙ'!$B$6&lt;&gt;0</xm:f>
            <x14:dxf>
              <fill>
                <patternFill>
                  <bgColor rgb="FFFF0000"/>
                </patternFill>
              </fill>
            </x14:dxf>
          </x14:cfRule>
          <xm:sqref>D90:E90</xm:sqref>
        </x14:conditionalFormatting>
        <x14:conditionalFormatting xmlns:xm="http://schemas.microsoft.com/office/excel/2006/main" pivot="1">
          <x14:cfRule type="expression" priority="2" id="{ABF3E15F-0FA5-493B-8391-ADB1C1C60CD3}">
            <xm:f>'НЕ ПИПАЙ'!$B$19&lt;&gt;0</xm:f>
            <x14:dxf>
              <fill>
                <patternFill>
                  <bgColor rgb="FFFF0000"/>
                </patternFill>
              </fill>
            </x14:dxf>
          </x14:cfRule>
          <xm:sqref>D68</xm:sqref>
        </x14:conditionalFormatting>
        <x14:conditionalFormatting xmlns:xm="http://schemas.microsoft.com/office/excel/2006/main" pivot="1">
          <x14:cfRule type="expression" priority="1" id="{86BD2CD2-5E71-4B28-A4B6-4514AFFA33F1}">
            <xm:f>'НЕ ПИПАЙ'!$C$19&lt;&gt;0</xm:f>
            <x14:dxf>
              <fill>
                <patternFill>
                  <bgColor rgb="FFFF0000"/>
                </patternFill>
              </fill>
            </x14:dxf>
          </x14:cfRule>
          <xm:sqref>E68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B1" sqref="B1:B1048576"/>
    </sheetView>
  </sheetViews>
  <sheetFormatPr defaultRowHeight="15"/>
  <cols>
    <col min="1" max="1" width="16.5703125" style="1" bestFit="1" customWidth="1"/>
    <col min="2" max="2" width="6" hidden="1" customWidth="1"/>
    <col min="3" max="3" width="11.42578125" customWidth="1"/>
  </cols>
  <sheetData>
    <row r="1" spans="1:3" s="1" customFormat="1" ht="54.75" customHeight="1">
      <c r="A1" s="2"/>
      <c r="B1" s="4" t="s">
        <v>138</v>
      </c>
      <c r="C1" s="4" t="s">
        <v>139</v>
      </c>
    </row>
    <row r="2" spans="1:3">
      <c r="A2" s="3" t="s">
        <v>18</v>
      </c>
      <c r="B2" s="2" t="e">
        <f>GETPIVOTDATA(" Брой сгради със стартирали  СМР ",'Приложение 1'!$A$3,"Област","Благоевград")-GETPIVOTDATA(" Брой сгради със стартирали  СМР ",'Приложение 1'!#REF!,"Област","Благоевград")</f>
        <v>#REF!</v>
      </c>
      <c r="C2" s="2" t="e">
        <f>GETPIVOTDATA("Брой сгради въведени  в експлоатация",'Приложение 1'!$A$3,"Област","Благоевград")-GETPIVOTDATA("Брой сгради въведени  в експлоатация",'Приложение 1'!#REF!,"Област","Благоевград")</f>
        <v>#REF!</v>
      </c>
    </row>
    <row r="3" spans="1:3">
      <c r="A3" s="3" t="s">
        <v>30</v>
      </c>
      <c r="B3" s="2" t="e">
        <f>GETPIVOTDATA(" Брой сгради със стартирали  СМР ",'Приложение 1'!$A$3,"Област","Бургас")-GETPIVOTDATA(" Брой сгради със стартирали  СМР ",'Приложение 1'!#REF!,"Област","БУРГАС")</f>
        <v>#REF!</v>
      </c>
      <c r="C3" s="2" t="e">
        <f>GETPIVOTDATA("Брой сгради въведени  в експлоатация",'Приложение 1'!$A$3,"Област","Бургас")-GETPIVOTDATA("Брой сгради въведени  в експлоатация",'Приложение 1'!#REF!,"Област","БУРГАС")</f>
        <v>#REF!</v>
      </c>
    </row>
    <row r="4" spans="1:3">
      <c r="A4" s="3" t="s">
        <v>14</v>
      </c>
      <c r="B4" s="2" t="e">
        <f>GETPIVOTDATA(" Брой сгради със стартирали  СМР ",'Приложение 1'!$A$3,"Област","Варна")-GETPIVOTDATA(" Брой сгради със стартирали  СМР ",'Приложение 1'!#REF!,"Област","Варна")</f>
        <v>#REF!</v>
      </c>
      <c r="C4" s="2" t="e">
        <f>GETPIVOTDATA("Брой сгради въведени  в експлоатация",'Приложение 1'!$A$3,"Област","Варна")-GETPIVOTDATA("Брой сгради въведени  в експлоатация",'Приложение 1'!#REF!,"Област","Варна")</f>
        <v>#REF!</v>
      </c>
    </row>
    <row r="5" spans="1:3">
      <c r="A5" s="3" t="s">
        <v>20</v>
      </c>
      <c r="B5" s="2" t="e">
        <f>GETPIVOTDATA(" Брой сгради със стартирали  СМР ",'Приложение 1'!$A$3,"Област","Велико Търново")-GETPIVOTDATA(" Брой сгради със стартирали  СМР ",'Приложение 1'!#REF!,"Област","Велико Търново")</f>
        <v>#REF!</v>
      </c>
      <c r="C5" s="2" t="e">
        <f>GETPIVOTDATA("Брой сгради въведени  в експлоатация",'Приложение 1'!$A$3,"Област","Велико Търново")-GETPIVOTDATA("Брой сгради въведени  в експлоатация",'Приложение 1'!#REF!,"Област","Велико Търново")</f>
        <v>#REF!</v>
      </c>
    </row>
    <row r="6" spans="1:3">
      <c r="A6" s="3" t="s">
        <v>31</v>
      </c>
      <c r="B6" s="2" t="e">
        <f>GETPIVOTDATA(" Брой сгради със стартирали  СМР ",'Приложение 1'!$A$3,"Област","Видин")-GETPIVOTDATA(" Брой сгради със стартирали  СМР ",'Приложение 1'!#REF!,"Област","ВИДИН")</f>
        <v>#REF!</v>
      </c>
      <c r="C6" s="2" t="e">
        <f>GETPIVOTDATA("Брой сгради въведени  в експлоатация",'Приложение 1'!$A$3,"Област","Видин")-GETPIVOTDATA("Брой сгради въведени  в експлоатация",'Приложение 1'!#REF!,"Област","ВИДИН")</f>
        <v>#REF!</v>
      </c>
    </row>
    <row r="7" spans="1:3">
      <c r="A7" s="3" t="s">
        <v>13</v>
      </c>
      <c r="B7" s="2" t="e">
        <f>GETPIVOTDATA(" Брой сгради със стартирали  СМР ",'Приложение 1'!$A$3,"Област","Враца")-GETPIVOTDATA(" Брой сгради със стартирали  СМР ",'Приложение 1'!#REF!,"Област","Враца")</f>
        <v>#REF!</v>
      </c>
      <c r="C7" s="2" t="e">
        <f>GETPIVOTDATA("Брой сгради въведени  в експлоатация",'Приложение 1'!$A$3,"Област","Враца")-GETPIVOTDATA("Брой сгради въведени  в експлоатация",'Приложение 1'!#REF!,"Област","Враца")</f>
        <v>#REF!</v>
      </c>
    </row>
    <row r="8" spans="1:3">
      <c r="A8" s="3" t="s">
        <v>1</v>
      </c>
      <c r="B8" s="2" t="e">
        <f>GETPIVOTDATA(" Брой сгради със стартирали  СМР ",'Приложение 1'!$A$3,"Област","Габрово")-GETPIVOTDATA(" Брой сгради със стартирали  СМР ",'Приложение 1'!#REF!,"Област","Габрово")</f>
        <v>#REF!</v>
      </c>
      <c r="C8" s="2" t="e">
        <f>GETPIVOTDATA("Брой сгради въведени  в експлоатация",'Приложение 1'!$A$3,"Област","Габрово")-GETPIVOTDATA("Брой сгради въведени  в експлоатация",'Приложение 1'!#REF!,"Област","Габрово")</f>
        <v>#REF!</v>
      </c>
    </row>
    <row r="9" spans="1:3">
      <c r="A9" s="3" t="s">
        <v>21</v>
      </c>
      <c r="B9" s="2" t="e">
        <f>GETPIVOTDATA(" Брой сгради със стартирали  СМР ",'Приложение 1'!$A$3,"Област","Добрич")-GETPIVOTDATA(" Брой сгради със стартирали  СМР ",'Приложение 1'!#REF!,"Област","Добрич")</f>
        <v>#REF!</v>
      </c>
      <c r="C9" s="2" t="e">
        <f>GETPIVOTDATA("Брой сгради въведени  в експлоатация",'Приложение 1'!$A$3,"Област","Добрич")-GETPIVOTDATA("Брой сгради въведени  в експлоатация",'Приложение 1'!#REF!,"Област","Добрич")</f>
        <v>#REF!</v>
      </c>
    </row>
    <row r="10" spans="1:3">
      <c r="A10" s="3" t="s">
        <v>15</v>
      </c>
      <c r="B10" s="2" t="e">
        <f>GETPIVOTDATA(" Брой сгради със стартирали  СМР ",'Приложение 1'!$A$3,"Област","Кърджали")-GETPIVOTDATA(" Брой сгради със стартирали  СМР ",'Приложение 1'!#REF!,"Област","Кърджали")</f>
        <v>#REF!</v>
      </c>
      <c r="C10" s="2" t="e">
        <f>GETPIVOTDATA("Брой сгради въведени  в експлоатация",'Приложение 1'!$A$3,"Област","Кърджали")-GETPIVOTDATA("Брой сгради въведени  в експлоатация",'Приложение 1'!#REF!,"Област","Кърджали")</f>
        <v>#REF!</v>
      </c>
    </row>
    <row r="11" spans="1:3">
      <c r="A11" s="3" t="s">
        <v>32</v>
      </c>
      <c r="B11" s="2" t="e">
        <f>GETPIVOTDATA(" Брой сгради със стартирали  СМР ",'Приложение 1'!$A$3,"Област","Кюстендил")-GETPIVOTDATA(" Брой сгради със стартирали  СМР ",'Приложение 1'!#REF!,"Област","КЮСТЕНДИЛ")</f>
        <v>#REF!</v>
      </c>
      <c r="C11" s="2" t="e">
        <f>GETPIVOTDATA("Брой сгради въведени  в експлоатация",'Приложение 1'!$A$3,"Област","Кюстендил")-GETPIVOTDATA("Брой сгради въведени  в експлоатация",'Приложение 1'!#REF!,"Област","КЮСТЕНДИЛ")</f>
        <v>#REF!</v>
      </c>
    </row>
    <row r="12" spans="1:3">
      <c r="A12" s="3" t="s">
        <v>33</v>
      </c>
      <c r="B12" s="2" t="e">
        <f>GETPIVOTDATA(" Брой сгради със стартирали  СМР ",'Приложение 1'!$A$3,"Област","Ловеч")-GETPIVOTDATA(" Брой сгради със стартирали  СМР ",'Приложение 1'!#REF!,"Област","ЛОВЕЧ")</f>
        <v>#REF!</v>
      </c>
      <c r="C12" s="2" t="e">
        <f>GETPIVOTDATA("Брой сгради въведени  в експлоатация",'Приложение 1'!$A$3,"Област","Ловеч")-GETPIVOTDATA("Брой сгради въведени  в експлоатация",'Приложение 1'!#REF!,"Област","ЛОВЕЧ")</f>
        <v>#REF!</v>
      </c>
    </row>
    <row r="13" spans="1:3">
      <c r="A13" s="3" t="s">
        <v>34</v>
      </c>
      <c r="B13" s="2" t="e">
        <f>GETPIVOTDATA(" Брой сгради със стартирали  СМР ",'Приложение 1'!$A$3,"Област","Монтана")-GETPIVOTDATA(" Брой сгради със стартирали  СМР ",'Приложение 1'!#REF!,"Област","МОНТАНА")</f>
        <v>#REF!</v>
      </c>
      <c r="C13" s="2" t="e">
        <f>GETPIVOTDATA("Брой сгради въведени  в експлоатация",'Приложение 1'!$A$3,"Област","Монтана")-GETPIVOTDATA("Брой сгради въведени  в експлоатация",'Приложение 1'!#REF!,"Област","МОНТАНА")</f>
        <v>#REF!</v>
      </c>
    </row>
    <row r="14" spans="1:3">
      <c r="A14" s="3" t="s">
        <v>22</v>
      </c>
      <c r="B14" s="2" t="e">
        <f>GETPIVOTDATA(" Брой сгради със стартирали  СМР ",'Приложение 1'!$A$3,"Област","Пазарджик")-GETPIVOTDATA(" Брой сгради със стартирали  СМР ",'Приложение 1'!#REF!,"Област","Пазарджик")</f>
        <v>#REF!</v>
      </c>
      <c r="C14" s="2" t="e">
        <f>GETPIVOTDATA("Брой сгради въведени  в експлоатация",'Приложение 1'!$A$3,"Област","Пазарджик")-GETPIVOTDATA("Брой сгради въведени  в експлоатация",'Приложение 1'!#REF!,"Област","Пазарджик")</f>
        <v>#REF!</v>
      </c>
    </row>
    <row r="15" spans="1:3">
      <c r="A15" s="3" t="s">
        <v>17</v>
      </c>
      <c r="B15" s="2" t="e">
        <f>GETPIVOTDATA(" Брой сгради със стартирали  СМР ",'Приложение 1'!$A$3,"Област","Перник")-GETPIVOTDATA(" Брой сгради със стартирали  СМР ",'Приложение 1'!#REF!,"Област","Перник")</f>
        <v>#REF!</v>
      </c>
      <c r="C15" s="2" t="e">
        <f>GETPIVOTDATA("Брой сгради въведени  в експлоатация",'Приложение 1'!$A$3,"Област","Перник")-GETPIVOTDATA("Брой сгради въведени  в експлоатация",'Приложение 1'!#REF!,"Област","Перник")</f>
        <v>#REF!</v>
      </c>
    </row>
    <row r="16" spans="1:3">
      <c r="A16" s="3" t="s">
        <v>12</v>
      </c>
      <c r="B16" s="2" t="e">
        <f>GETPIVOTDATA(" Брой сгради със стартирали  СМР ",'Приложение 1'!$A$3,"Област","Плевен")-GETPIVOTDATA(" Брой сгради със стартирали  СМР ",'Приложение 1'!#REF!,"Област","Плевен")</f>
        <v>#REF!</v>
      </c>
      <c r="C16" s="2" t="e">
        <f>GETPIVOTDATA("Брой сгради въведени  в експлоатация",'Приложение 1'!$A$3,"Област","Плевен")-GETPIVOTDATA("Брой сгради въведени  в експлоатация",'Приложение 1'!#REF!,"Област","Плевен")</f>
        <v>#REF!</v>
      </c>
    </row>
    <row r="17" spans="1:3">
      <c r="A17" s="3" t="s">
        <v>29</v>
      </c>
      <c r="B17" s="2" t="e">
        <f>GETPIVOTDATA(" Брой сгради със стартирали  СМР ",'Приложение 1'!$A$3,"Област","Пловдив")-GETPIVOTDATA(" Брой сгради със стартирали  СМР ",'Приложение 1'!#REF!,"Област","ПЛОВДИВ")</f>
        <v>#REF!</v>
      </c>
      <c r="C17" s="2" t="e">
        <f>GETPIVOTDATA("Брой сгради въведени  в експлоатация",'Приложение 1'!$A$3,"Област","Пловдив")-GETPIVOTDATA("Брой сгради въведени  в експлоатация",'Приложение 1'!#REF!,"Област","ПЛОВДИВ")</f>
        <v>#REF!</v>
      </c>
    </row>
    <row r="18" spans="1:3">
      <c r="A18" s="3" t="s">
        <v>23</v>
      </c>
      <c r="B18" s="2" t="e">
        <f>GETPIVOTDATA(" Брой сгради със стартирали  СМР ",'Приложение 1'!$A$3,"Област","Разград")-GETPIVOTDATA(" Брой сгради със стартирали  СМР ",'Приложение 1'!#REF!,"Област","Разград")</f>
        <v>#REF!</v>
      </c>
      <c r="C18" s="2" t="e">
        <f>GETPIVOTDATA("Брой сгради въведени  в експлоатация",'Приложение 1'!$A$3,"Област","Разград")-GETPIVOTDATA("Брой сгради въведени  в експлоатация",'Приложение 1'!#REF!,"Област","Разград")</f>
        <v>#REF!</v>
      </c>
    </row>
    <row r="19" spans="1:3">
      <c r="A19" s="3" t="s">
        <v>4</v>
      </c>
      <c r="B19" s="2" t="e">
        <f>GETPIVOTDATA(" Брой сгради със стартирали  СМР ",'Приложение 1'!$A$3,"Област","Русе")-GETPIVOTDATA(" Брой сгради със стартирали  СМР ",'Приложение 1'!#REF!,"Област","Русе")</f>
        <v>#REF!</v>
      </c>
      <c r="C19" s="2" t="e">
        <f>GETPIVOTDATA("Брой сгради въведени  в експлоатация",'Приложение 1'!$A$3,"Област","Русе")-GETPIVOTDATA("Брой сгради въведени  в експлоатация",'Приложение 1'!#REF!,"Област","Русе")</f>
        <v>#REF!</v>
      </c>
    </row>
    <row r="20" spans="1:3">
      <c r="A20" s="3" t="s">
        <v>8</v>
      </c>
      <c r="B20" s="2" t="e">
        <f>GETPIVOTDATA(" Брой сгради със стартирали  СМР ",'Приложение 1'!$A$3,"Област","Силистра")-GETPIVOTDATA(" Брой сгради със стартирали  СМР ",'Приложение 1'!#REF!,"Област","Силистра")</f>
        <v>#REF!</v>
      </c>
      <c r="C20" s="2" t="e">
        <f>GETPIVOTDATA("Брой сгради въведени  в експлоатация",'Приложение 1'!$A$3,"Област","Силистра")-GETPIVOTDATA("Брой сгради въведени  в експлоатация",'Приложение 1'!#REF!,"Област","Силистра")</f>
        <v>#REF!</v>
      </c>
    </row>
    <row r="21" spans="1:3">
      <c r="A21" s="3" t="s">
        <v>35</v>
      </c>
      <c r="B21" s="2" t="e">
        <f>GETPIVOTDATA(" Брой сгради със стартирали  СМР ",'Приложение 1'!$A$3,"Област","Сливен")-GETPIVOTDATA(" Брой сгради със стартирали  СМР ",'Приложение 1'!#REF!,"Област","СЛИВЕН")</f>
        <v>#REF!</v>
      </c>
      <c r="C21" s="2" t="e">
        <f>GETPIVOTDATA("Брой сгради въведени  в експлоатация",'Приложение 1'!$A$3,"Област","Сливен")-GETPIVOTDATA("Брой сгради въведени  в експлоатация",'Приложение 1'!#REF!,"Област","СЛИВЕН")</f>
        <v>#REF!</v>
      </c>
    </row>
    <row r="22" spans="1:3">
      <c r="A22" s="3" t="s">
        <v>24</v>
      </c>
      <c r="B22" s="2" t="e">
        <f>GETPIVOTDATA(" Брой сгради със стартирали  СМР ",'Приложение 1'!$A$3,"Област","Смолян")-GETPIVOTDATA(" Брой сгради със стартирали  СМР ",'Приложение 1'!#REF!,"Област","Смолян")</f>
        <v>#REF!</v>
      </c>
      <c r="C22" s="2" t="e">
        <f>GETPIVOTDATA("Брой сгради въведени  в експлоатация",'Приложение 1'!$A$3,"Област","Смолян")-GETPIVOTDATA("Брой сгради въведени  в експлоатация",'Приложение 1'!#REF!,"Област","Смолян")</f>
        <v>#REF!</v>
      </c>
    </row>
    <row r="23" spans="1:3">
      <c r="A23" s="3" t="s">
        <v>25</v>
      </c>
      <c r="B23" s="2" t="e">
        <f>GETPIVOTDATA(" Брой сгради със стартирали  СМР ",'Приложение 1'!$A$3,"Област","Софийска област")-GETPIVOTDATA(" Брой сгради със стартирали  СМР ",'Приложение 1'!#REF!,"Област","Софийска област")</f>
        <v>#REF!</v>
      </c>
      <c r="C23" s="2" t="e">
        <f>GETPIVOTDATA("Брой сгради въведени  в експлоатация",'Приложение 1'!$A$3,"Област","Софийска област")-GETPIVOTDATA("Брой сгради въведени  в експлоатация",'Приложение 1'!#REF!,"Област","Софийска област")</f>
        <v>#REF!</v>
      </c>
    </row>
    <row r="24" spans="1:3">
      <c r="A24" s="3" t="s">
        <v>103</v>
      </c>
      <c r="B24" s="2" t="e">
        <f>GETPIVOTDATA(" Брой сгради със стартирали  СМР ",'Приложение 1'!$A$3,"Област","София-град")-GETPIVOTDATA(" Брой сгради със стартирали  СМР ",'Приложение 1'!#REF!,"Област","София")</f>
        <v>#REF!</v>
      </c>
      <c r="C24" s="2" t="e">
        <f>GETPIVOTDATA("Брой сгради въведени  в експлоатация",'Приложение 1'!$A$3,"Област","София-град")-GETPIVOTDATA("Брой сгради въведени  в експлоатация",'Приложение 1'!#REF!,"Област","София")</f>
        <v>#REF!</v>
      </c>
    </row>
    <row r="25" spans="1:3">
      <c r="A25" s="3" t="s">
        <v>26</v>
      </c>
      <c r="B25" s="2" t="e">
        <f>GETPIVOTDATA(" Брой сгради със стартирали  СМР ",'Приложение 1'!$A$3,"Област","Стара Загора")-GETPIVOTDATA(" Брой сгради със стартирали  СМР ",'Приложение 1'!#REF!,"Област","Стара Загора")</f>
        <v>#REF!</v>
      </c>
      <c r="C25" s="2" t="e">
        <f>GETPIVOTDATA("Брой сгради въведени  в експлоатация",'Приложение 1'!$A$3,"Област","Стара Загора")-GETPIVOTDATA("Брой сгради въведени  в експлоатация",'Приложение 1'!#REF!,"Област","Стара Загора")</f>
        <v>#REF!</v>
      </c>
    </row>
    <row r="26" spans="1:3">
      <c r="A26" s="3" t="s">
        <v>6</v>
      </c>
      <c r="B26" s="2" t="e">
        <f>GETPIVOTDATA(" Брой сгради със стартирали  СМР ",'Приложение 1'!$A$3,"Област","Търговище")-GETPIVOTDATA(" Брой сгради със стартирали  СМР ",'Приложение 1'!#REF!,"Област","Търговище")</f>
        <v>#REF!</v>
      </c>
      <c r="C26" s="2" t="e">
        <f>GETPIVOTDATA("Брой сгради въведени  в експлоатация",'Приложение 1'!$A$3,"Област","Търговище")-GETPIVOTDATA("Брой сгради въведени  в експлоатация",'Приложение 1'!#REF!,"Област","Търговище")</f>
        <v>#REF!</v>
      </c>
    </row>
    <row r="27" spans="1:3">
      <c r="A27" s="3" t="s">
        <v>11</v>
      </c>
      <c r="B27" s="2" t="e">
        <f>GETPIVOTDATA(" Брой сгради със стартирали  СМР ",'Приложение 1'!$A$3,"Област","Хасково")-GETPIVOTDATA(" Брой сгради със стартирали  СМР ",'Приложение 1'!#REF!,"Област","Хасково")</f>
        <v>#REF!</v>
      </c>
      <c r="C27" s="2" t="e">
        <f>GETPIVOTDATA("Брой сгради въведени  в експлоатация",'Приложение 1'!$A$3,"Област","Хасково")-GETPIVOTDATA("Брой сгради въведени  в експлоатация",'Приложение 1'!#REF!,"Област","Хасково")</f>
        <v>#REF!</v>
      </c>
    </row>
    <row r="28" spans="1:3">
      <c r="A28" s="3" t="s">
        <v>27</v>
      </c>
      <c r="B28" s="2" t="e">
        <f>GETPIVOTDATA(" Брой сгради със стартирали  СМР ",'Приложение 1'!$A$3,"Област","Шумен")-GETPIVOTDATA(" Брой сгради със стартирали  СМР ",'Приложение 1'!#REF!,"Област","Шумен")</f>
        <v>#REF!</v>
      </c>
      <c r="C28" s="2" t="e">
        <f>GETPIVOTDATA("Брой сгради въведени  в експлоатация",'Приложение 1'!$A$3,"Област","Шумен")-GETPIVOTDATA("Брой сгради въведени  в експлоатация",'Приложение 1'!#REF!,"Област","Шумен")</f>
        <v>#REF!</v>
      </c>
    </row>
    <row r="29" spans="1:3">
      <c r="A29" s="3" t="s">
        <v>7</v>
      </c>
      <c r="B29" s="2" t="e">
        <f>GETPIVOTDATA(" Брой сгради със стартирали  СМР ",'Приложение 1'!$A$3,"Област","Ямбол")-GETPIVOTDATA(" Брой сгради със стартирали  СМР ",'Приложение 1'!#REF!,"Област","Ямбол")</f>
        <v>#REF!</v>
      </c>
      <c r="C29" s="2" t="e">
        <f>GETPIVOTDATA("Брой сгради въведени  в експлоатация",'Приложение 1'!$A$3,"Област","Ямбол")-GETPIVOTDATA("Брой сгради въведени  в експлоатация",'Приложение 1'!#REF!,"Област","Ямбол")</f>
        <v>#REF!</v>
      </c>
    </row>
    <row r="30" spans="1:3">
      <c r="B3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Приложение 1</vt:lpstr>
      <vt:lpstr>НЕ ПИПАЙ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Preslav Hitov</cp:lastModifiedBy>
  <cp:lastPrinted>2017-06-30T11:09:59Z</cp:lastPrinted>
  <dcterms:created xsi:type="dcterms:W3CDTF">2015-04-28T14:16:43Z</dcterms:created>
  <dcterms:modified xsi:type="dcterms:W3CDTF">2017-07-11T08:43:11Z</dcterms:modified>
</cp:coreProperties>
</file>